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orota\Documents\!praca\pożyczki\FE 2021-2027\FE PM 2021-2027\pożyczka termo\"/>
    </mc:Choice>
  </mc:AlternateContent>
  <bookViews>
    <workbookView xWindow="0" yWindow="0" windowWidth="30720" windowHeight="13716"/>
  </bookViews>
  <sheets>
    <sheet name="OBLICZENIA" sheetId="9" r:id="rId1"/>
    <sheet name="Z4_co EK,EP" sheetId="5" r:id="rId2"/>
    <sheet name="Z4_cwu EK,EP" sheetId="10" r:id="rId3"/>
    <sheet name="Z4_ch EK,EP" sheetId="11" r:id="rId4"/>
    <sheet name="OŚWIETLENIE" sheetId="7" r:id="rId5"/>
    <sheet name="PV" sheetId="8" r:id="rId6"/>
    <sheet name="TURBINA WIATROWA" sheetId="12" r:id="rId7"/>
  </sheets>
  <definedNames>
    <definedName name="_xlnm.Print_Area" localSheetId="4">OŚWIETLENIE!$A$1:$F$23</definedName>
    <definedName name="_xlnm.Print_Area" localSheetId="5">PV!$A$1:$F$32</definedName>
    <definedName name="_xlnm.Print_Area" localSheetId="6">'TURBINA WIATROWA'!$A$1:$F$23</definedName>
    <definedName name="_xlnm.Print_Area" localSheetId="3">'Z4_ch EK,EP'!$A$1:$F$26</definedName>
    <definedName name="_xlnm.Print_Area" localSheetId="1">'Z4_co EK,EP'!$A$1:$E$28</definedName>
    <definedName name="_xlnm.Print_Area" localSheetId="2">'Z4_cwu EK,EP'!$A$1:$F$29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9" l="1"/>
  <c r="D6" i="12"/>
  <c r="D5" i="12"/>
  <c r="D4" i="12"/>
  <c r="C6" i="12"/>
  <c r="C13" i="11"/>
  <c r="B6" i="12"/>
  <c r="C6" i="8"/>
  <c r="B6" i="8"/>
  <c r="B5" i="8"/>
  <c r="C5" i="7"/>
  <c r="B5" i="7"/>
  <c r="C6" i="7"/>
  <c r="B6" i="7"/>
  <c r="E5" i="12"/>
  <c r="C5" i="12"/>
  <c r="B5" i="12"/>
  <c r="D16" i="11"/>
  <c r="D15" i="11"/>
  <c r="D13" i="11"/>
  <c r="D7" i="11"/>
  <c r="C7" i="11"/>
  <c r="D5" i="11"/>
  <c r="C5" i="11"/>
  <c r="D16" i="10"/>
  <c r="D15" i="10"/>
  <c r="D13" i="10"/>
  <c r="C13" i="10"/>
  <c r="D7" i="10"/>
  <c r="C7" i="10"/>
  <c r="D5" i="10"/>
  <c r="C5" i="10"/>
  <c r="D36" i="9"/>
  <c r="C36" i="9"/>
  <c r="E5" i="8"/>
  <c r="C5" i="8"/>
  <c r="D4" i="8"/>
  <c r="D16" i="5"/>
  <c r="E5" i="7"/>
  <c r="D6" i="7" l="1"/>
  <c r="C19" i="11"/>
  <c r="C22" i="9" s="1"/>
  <c r="D19" i="11"/>
  <c r="D22" i="9" s="1"/>
  <c r="C26" i="11"/>
  <c r="C23" i="9" s="1"/>
  <c r="C19" i="10"/>
  <c r="D19" i="10"/>
  <c r="C26" i="10"/>
  <c r="D26" i="11"/>
  <c r="D23" i="9" s="1"/>
  <c r="D26" i="10"/>
  <c r="D6" i="8"/>
  <c r="D5" i="8"/>
  <c r="D4" i="7"/>
  <c r="D5" i="7" l="1"/>
  <c r="D15" i="5" l="1"/>
  <c r="D5" i="5"/>
  <c r="C5" i="5"/>
  <c r="D18" i="9" l="1"/>
  <c r="D25" i="9" s="1"/>
  <c r="C18" i="9"/>
  <c r="C25" i="9" s="1"/>
  <c r="D13" i="5"/>
  <c r="C7" i="5"/>
  <c r="C13" i="5"/>
  <c r="D7" i="5"/>
  <c r="D30" i="9" l="1"/>
  <c r="C32" i="9"/>
  <c r="C30" i="9"/>
  <c r="D20" i="9"/>
  <c r="D32" i="9"/>
  <c r="D19" i="9"/>
  <c r="C19" i="9"/>
  <c r="C26" i="5"/>
  <c r="C20" i="9"/>
  <c r="D26" i="5"/>
  <c r="D19" i="5"/>
  <c r="C19" i="5"/>
  <c r="C33" i="9" l="1"/>
  <c r="D21" i="9"/>
  <c r="D26" i="9" s="1"/>
  <c r="D34" i="9"/>
  <c r="C34" i="9"/>
  <c r="C31" i="9"/>
  <c r="C21" i="9"/>
  <c r="C26" i="9" s="1"/>
  <c r="C27" i="9" l="1"/>
  <c r="C37" i="9"/>
  <c r="C35" i="9"/>
  <c r="D27" i="9"/>
</calcChain>
</file>

<file path=xl/sharedStrings.xml><?xml version="1.0" encoding="utf-8"?>
<sst xmlns="http://schemas.openxmlformats.org/spreadsheetml/2006/main" count="256" uniqueCount="120">
  <si>
    <t>BUDYNEK OCENIANY</t>
  </si>
  <si>
    <t>RODZAJ BUDYNKU</t>
  </si>
  <si>
    <t>ADRES BUDYNKU</t>
  </si>
  <si>
    <t>NAZWA PROJEKTU</t>
  </si>
  <si>
    <t/>
  </si>
  <si>
    <t>PRZED</t>
  </si>
  <si>
    <t>PO</t>
  </si>
  <si>
    <t>POWIERZCHNIA UŻYTKOWA</t>
  </si>
  <si>
    <t>[m2]</t>
  </si>
  <si>
    <t>POWIERZCHNIA O REGULOWANEJ TEMPERATURZE</t>
  </si>
  <si>
    <t>POWIERZCHNIA CHŁODZONA</t>
  </si>
  <si>
    <t xml:space="preserve">Liczba zmodernizowanych energetycznie budynków </t>
  </si>
  <si>
    <t>szt.</t>
  </si>
  <si>
    <t>Liczba zmodernizowanych indywidualnych źródeł ciepła</t>
  </si>
  <si>
    <t>PODSUMOWANIE PARAMETRÓW ENERGETYCZNYCH</t>
  </si>
  <si>
    <t>ŁĄCZNIE DLA BUDYNKU</t>
  </si>
  <si>
    <t>ZAPOTRZEBOWANIE NA ENERGIĘ UŻYTKOWĄ</t>
  </si>
  <si>
    <t>[kWh/rok]</t>
  </si>
  <si>
    <t>ZAPOTRZEBOWANIE NA ENERGIĘ KOŃCOWĄ BEZ URZĄDZEŃ POMOCNICZYCH</t>
  </si>
  <si>
    <t>ZAPOTRZEBOWANIE NA ENERGIĘ KOŃCOWĄ DO NAPĘDU URZĄDZEŃ POMOCNICZYCH</t>
  </si>
  <si>
    <t>ZAPOTRZEBOWANIE NA ENERGIĘ KOŃCOWĄ WRAZ Z URZĄDZENIAMI POMOCNICZYMI</t>
  </si>
  <si>
    <t>ZAPOTRZEBOWANIE NA NIEODNAWIALNĄ ENERGIĘ PIERWOTNĄ WRAZ Z URZĄDZENIAMI POMOCNICZYMI</t>
  </si>
  <si>
    <t>WIELKOŚĆ EMISJI DWUTLENKU WĘGLA</t>
  </si>
  <si>
    <t>[tCO2/rok]</t>
  </si>
  <si>
    <t>ZAPOTRZEBOWANIE NA ENERGIĘ EU, EK, EP</t>
  </si>
  <si>
    <t>JEDNOSTKOWE ZAPOTRZEBOWANIE NA ENERGIĘ UŻYTKOWĄ</t>
  </si>
  <si>
    <r>
      <t>[kWh/m</t>
    </r>
    <r>
      <rPr>
        <vertAlign val="superscript"/>
        <sz val="9"/>
        <color indexed="8"/>
        <rFont val="Cambria"/>
        <family val="1"/>
        <charset val="238"/>
      </rPr>
      <t>2</t>
    </r>
    <r>
      <rPr>
        <sz val="9"/>
        <color indexed="8"/>
        <rFont val="Cambria"/>
        <family val="1"/>
        <charset val="238"/>
      </rPr>
      <t>rok]</t>
    </r>
  </si>
  <si>
    <t>JEDNOSTKOWE ZAPOTRZEBOWANIE NA ENERGIĘ KOŃCOWĄ WRAZ Z URZĄDZENIAMI POMOCNICZYMI</t>
  </si>
  <si>
    <t>JEDNOSTKOWE ZAPOTRZEBOWANIE NA NIEODNAWIALNĄ ENERGIĘ PIERWOTNĄ WRAZ Z URZĄDZENIAMI POMOCNICZYMI</t>
  </si>
  <si>
    <t>SPRAWDZENIE SPEŁNIENIA WYMAGAŃ POŻYCZKI</t>
  </si>
  <si>
    <t xml:space="preserve"> ILOŚĆ  ZUŻYTEJ ENERGII CIEPLNEJ</t>
  </si>
  <si>
    <t>MWh/rok</t>
  </si>
  <si>
    <t xml:space="preserve"> ILOŚĆ ZAOSZCZĘDZONEJ ENERGII CIEPLNEJ</t>
  </si>
  <si>
    <t xml:space="preserve"> ILOŚĆ ZUŻYTEJ  ENERGII ELEKTRYCZNEJ</t>
  </si>
  <si>
    <t xml:space="preserve"> ILOŚĆ ZAOSZCZĘDZONEJ ENERGII ELEKTRYCZNEJ</t>
  </si>
  <si>
    <t xml:space="preserve"> ILOŚĆ ZUŻYTEJ ENERGII CIEPLNEJ I ELEKTRYCZNEJ</t>
  </si>
  <si>
    <t xml:space="preserve"> ILOŚĆ ZAOSZCZĘDZONEJ ENERGII CIEPLNEJ I ELEKTRYCZNEJ</t>
  </si>
  <si>
    <r>
      <t>ILOŚĆ WYPRODUKOWANEJ EN. ELEKTRYCZNEJ PRZEZ OZE</t>
    </r>
    <r>
      <rPr>
        <vertAlign val="superscript"/>
        <sz val="9"/>
        <color indexed="8"/>
        <rFont val="Cambria"/>
        <family val="1"/>
        <charset val="238"/>
      </rPr>
      <t>1</t>
    </r>
  </si>
  <si>
    <t>REDUKCJA EMISJI DWUTLENKU WĘGLA</t>
  </si>
  <si>
    <t>tCO2/rok</t>
  </si>
  <si>
    <r>
      <rPr>
        <vertAlign val="superscript"/>
        <sz val="9"/>
        <color indexed="8"/>
        <rFont val="Cambria"/>
        <family val="1"/>
        <charset val="238"/>
      </rPr>
      <t>1</t>
    </r>
    <r>
      <rPr>
        <sz val="9"/>
        <color indexed="8"/>
        <rFont val="Cambria"/>
        <family val="1"/>
        <charset val="238"/>
      </rPr>
      <t xml:space="preserve"> Wyprodukowana en. elektryczna nie może być większa niż zużycie en. elektrycznej po modernizacji.</t>
    </r>
  </si>
  <si>
    <t>Obliczenie wskaźników na ciepło dla ogrzewania i wentylacji</t>
  </si>
  <si>
    <t>Opis</t>
  </si>
  <si>
    <t>Jedn.</t>
  </si>
  <si>
    <t>Stan istniejący</t>
  </si>
  <si>
    <t>Stan po modernizacji</t>
  </si>
  <si>
    <t>UWAGI</t>
  </si>
  <si>
    <t>(1)</t>
  </si>
  <si>
    <t>(2)</t>
  </si>
  <si>
    <t>(3)</t>
  </si>
  <si>
    <t>(4)</t>
  </si>
  <si>
    <r>
      <t>Roczne zapotrzebowanie</t>
    </r>
    <r>
      <rPr>
        <b/>
        <sz val="10"/>
        <rFont val="Cambria"/>
        <family val="1"/>
        <charset val="238"/>
      </rPr>
      <t xml:space="preserve"> ciepła użytkowego</t>
    </r>
    <r>
      <rPr>
        <sz val="10"/>
        <rFont val="Cambria"/>
        <family val="1"/>
        <charset val="238"/>
      </rPr>
      <t xml:space="preserve"> dla ogrzewania i wentylacji Q</t>
    </r>
    <r>
      <rPr>
        <vertAlign val="subscript"/>
        <sz val="10"/>
        <rFont val="Cambria"/>
        <family val="1"/>
        <charset val="238"/>
      </rPr>
      <t xml:space="preserve"> U</t>
    </r>
  </si>
  <si>
    <t>GJ/rok</t>
  </si>
  <si>
    <t xml:space="preserve">ŹRÓDŁO: AUDYT ENERGETYCZNY Rozporządzenie Ministra Infrastruktury z dnia 17 marca 2009 r. w sprawie szczegółowego zakresu i form audytu energetycznego oraz części audytu remontowego, wzorów kart audytów, a także algorytmu oceny opłacalności przedsięwzięcia termomodernizacyjnego (Dz.U. 2009 nr 43 poz. 346 ze zm.) </t>
  </si>
  <si>
    <t>kWh/rok</t>
  </si>
  <si>
    <r>
      <t xml:space="preserve">Roczne zapotrzebowanie na energię końcową Q </t>
    </r>
    <r>
      <rPr>
        <b/>
        <vertAlign val="subscript"/>
        <sz val="10"/>
        <rFont val="Cambria"/>
        <family val="1"/>
        <charset val="238"/>
      </rPr>
      <t>K</t>
    </r>
  </si>
  <si>
    <r>
      <t>Powierzchnia ogrzewana    A</t>
    </r>
    <r>
      <rPr>
        <vertAlign val="subscript"/>
        <sz val="10"/>
        <rFont val="Cambria"/>
        <family val="1"/>
        <charset val="238"/>
      </rPr>
      <t>f</t>
    </r>
  </si>
  <si>
    <r>
      <t>m</t>
    </r>
    <r>
      <rPr>
        <vertAlign val="superscript"/>
        <sz val="10"/>
        <rFont val="Cambria"/>
        <family val="1"/>
        <charset val="238"/>
      </rPr>
      <t>2</t>
    </r>
  </si>
  <si>
    <t>Energia pomocnicza :</t>
  </si>
  <si>
    <t xml:space="preserve">-Zapotrzebowanie mocy </t>
  </si>
  <si>
    <r>
      <t>W/m</t>
    </r>
    <r>
      <rPr>
        <vertAlign val="superscript"/>
        <sz val="10"/>
        <rFont val="Cambria"/>
        <family val="1"/>
        <charset val="238"/>
      </rPr>
      <t>2</t>
    </r>
  </si>
  <si>
    <t>Należy policzyć dla każdego urządzenia pomocniczego</t>
  </si>
  <si>
    <t>-Czas pracy</t>
  </si>
  <si>
    <t>h/rok</t>
  </si>
  <si>
    <t>-Roczne zapotrzebowanie energii</t>
  </si>
  <si>
    <t>Współczynniki nakładu na nieodnawialną energię pierwotną</t>
  </si>
  <si>
    <t>- dla biomasy</t>
  </si>
  <si>
    <t>-</t>
  </si>
  <si>
    <t>- dla energii elektrycznej</t>
  </si>
  <si>
    <t>- dla węgla kamiennego/ gazu</t>
  </si>
  <si>
    <t>inne (wg. danych dystrybutora ciepła)</t>
  </si>
  <si>
    <r>
      <t xml:space="preserve">Roczne zapotrzebowanie na </t>
    </r>
    <r>
      <rPr>
        <b/>
        <sz val="10"/>
        <rFont val="Cambria"/>
        <family val="1"/>
        <charset val="238"/>
      </rPr>
      <t xml:space="preserve">energię pierwotną     Q </t>
    </r>
    <r>
      <rPr>
        <b/>
        <vertAlign val="subscript"/>
        <sz val="10"/>
        <rFont val="Cambria"/>
        <family val="1"/>
        <charset val="238"/>
      </rPr>
      <t>P</t>
    </r>
  </si>
  <si>
    <t>Należy przemnożyć energię końcową przez odpowiedni wskaźnik</t>
  </si>
  <si>
    <r>
      <t>Emisja CO</t>
    </r>
    <r>
      <rPr>
        <vertAlign val="subscript"/>
        <sz val="10"/>
        <rFont val="Cambria"/>
        <family val="1"/>
        <charset val="238"/>
      </rPr>
      <t>2</t>
    </r>
    <r>
      <rPr>
        <b/>
        <sz val="10"/>
        <rFont val="Cambria"/>
        <family val="1"/>
        <charset val="238"/>
      </rPr>
      <t xml:space="preserve"> :</t>
    </r>
  </si>
  <si>
    <r>
      <t>Wskaźniki CO</t>
    </r>
    <r>
      <rPr>
        <vertAlign val="subscript"/>
        <sz val="10"/>
        <rFont val="Cambria"/>
        <family val="1"/>
        <charset val="238"/>
      </rPr>
      <t>2</t>
    </r>
  </si>
  <si>
    <t>kg/GJ</t>
  </si>
  <si>
    <t>kg/MWh</t>
  </si>
  <si>
    <r>
      <t>Roczna emisja CO</t>
    </r>
    <r>
      <rPr>
        <b/>
        <vertAlign val="subscript"/>
        <sz val="10"/>
        <rFont val="Cambria"/>
        <family val="1"/>
        <charset val="238"/>
      </rPr>
      <t>2</t>
    </r>
    <r>
      <rPr>
        <b/>
        <sz val="10"/>
        <rFont val="Cambria"/>
        <family val="1"/>
        <charset val="238"/>
      </rPr>
      <t xml:space="preserve">  </t>
    </r>
  </si>
  <si>
    <r>
      <t>t CO</t>
    </r>
    <r>
      <rPr>
        <vertAlign val="subscript"/>
        <sz val="10"/>
        <rFont val="Cambria"/>
        <family val="1"/>
        <charset val="238"/>
      </rPr>
      <t>2</t>
    </r>
    <r>
      <rPr>
        <sz val="10"/>
        <rFont val="Cambria"/>
        <family val="1"/>
        <charset val="238"/>
      </rPr>
      <t>/rok</t>
    </r>
  </si>
  <si>
    <t>Należy przemnozyć energię końcową przez odpowiedni wskaźnik</t>
  </si>
  <si>
    <t>Obliczenie wskaźników na ciepło dla ciepłej wody użytkowej</t>
  </si>
  <si>
    <t>Uwagi</t>
  </si>
  <si>
    <t>(5)</t>
  </si>
  <si>
    <r>
      <t>Roczne zapotrzebowanie</t>
    </r>
    <r>
      <rPr>
        <b/>
        <sz val="10"/>
        <rFont val="Cambria"/>
        <family val="1"/>
        <charset val="238"/>
      </rPr>
      <t xml:space="preserve"> ciepła użytkowego</t>
    </r>
    <r>
      <rPr>
        <sz val="10"/>
        <rFont val="Cambria"/>
        <family val="1"/>
        <charset val="238"/>
      </rPr>
      <t xml:space="preserve"> dla ciepłej wody użytkowej Q</t>
    </r>
    <r>
      <rPr>
        <vertAlign val="subscript"/>
        <sz val="10"/>
        <rFont val="Cambria"/>
        <family val="1"/>
        <charset val="238"/>
      </rPr>
      <t xml:space="preserve"> U</t>
    </r>
  </si>
  <si>
    <t>Obliczenie wskaźników na chłodzenie - jeśli dotyczy</t>
  </si>
  <si>
    <r>
      <t>Roczne zapotrzebowanie dla chłodzenia Q</t>
    </r>
    <r>
      <rPr>
        <vertAlign val="subscript"/>
        <sz val="10"/>
        <rFont val="Cambria"/>
        <family val="1"/>
        <charset val="238"/>
      </rPr>
      <t xml:space="preserve"> U</t>
    </r>
  </si>
  <si>
    <t>ŹRÓDŁO: AUDYT NA CELE CHŁODZENIA Rozporządzenie Ministra Energii z dnia 5 października 2017 r. w sprawie szczegółowego zakresu i sposobu sporządzania audytu efektywności energetycznej oraz metod obliczania oszczędności energii (t.j. Dz. U. z 2023 r. poz. 1220)</t>
  </si>
  <si>
    <r>
      <t>Roczne zapotrzebowanie</t>
    </r>
    <r>
      <rPr>
        <b/>
        <sz val="10"/>
        <rFont val="Cambria"/>
        <family val="1"/>
        <charset val="238"/>
      </rPr>
      <t xml:space="preserve"> chłodzenia</t>
    </r>
    <r>
      <rPr>
        <sz val="10"/>
        <rFont val="Cambria"/>
        <family val="1"/>
        <charset val="238"/>
      </rPr>
      <t xml:space="preserve"> Q</t>
    </r>
    <r>
      <rPr>
        <vertAlign val="subscript"/>
        <sz val="10"/>
        <rFont val="Cambria"/>
        <family val="1"/>
        <charset val="238"/>
      </rPr>
      <t xml:space="preserve"> U</t>
    </r>
  </si>
  <si>
    <r>
      <t>Powierzchnia chłodzona  A</t>
    </r>
    <r>
      <rPr>
        <vertAlign val="subscript"/>
        <sz val="10"/>
        <rFont val="Cambria"/>
        <family val="1"/>
        <charset val="238"/>
      </rPr>
      <t>f</t>
    </r>
  </si>
  <si>
    <t>Obliczenie wskaźników na oświetlenie - jeśli dotyczy</t>
  </si>
  <si>
    <t>STAN ISTNIEJĄCY</t>
  </si>
  <si>
    <t>PO MODERNIZACJI</t>
  </si>
  <si>
    <t>JEDNOSTKA</t>
  </si>
  <si>
    <t>Moc instalacji oświetlenia =</t>
  </si>
  <si>
    <t>kW</t>
  </si>
  <si>
    <t>ŹRÓDŁO: DANE Z AUDYTU NA CELE OŚWIETLENIA Rozporządzenie Ministra Energii z dnia 5 października 2017 r. w sprawie szczegółowego zakresu i sposobu sporządzania audytu efektywności energetycznej oraz metod obliczania oszczędności energii (t.j. Dz. U. z 2023 r. poz. 1220)</t>
  </si>
  <si>
    <t xml:space="preserve">Energia finalna zużywana w ciągu roku = </t>
  </si>
  <si>
    <t>kWh</t>
  </si>
  <si>
    <t>Energia pierwotna zużywana w ciągu roku=</t>
  </si>
  <si>
    <r>
      <t>Szacowana wielkość emisji CO</t>
    </r>
    <r>
      <rPr>
        <b/>
        <vertAlign val="subscript"/>
        <sz val="10"/>
        <color rgb="FF363435"/>
        <rFont val="Cambria"/>
        <family val="1"/>
        <charset val="238"/>
      </rPr>
      <t xml:space="preserve">2 </t>
    </r>
    <r>
      <rPr>
        <b/>
        <sz val="10"/>
        <color rgb="FF363435"/>
        <rFont val="Cambria"/>
        <family val="1"/>
        <charset val="238"/>
      </rPr>
      <t>w ciągu roku =</t>
    </r>
    <r>
      <rPr>
        <b/>
        <sz val="10"/>
        <color rgb="FF000000"/>
        <rFont val="Cambria"/>
        <family val="1"/>
        <charset val="238"/>
      </rPr>
      <t xml:space="preserve"> </t>
    </r>
  </si>
  <si>
    <r>
      <t>Mg CO</t>
    </r>
    <r>
      <rPr>
        <b/>
        <vertAlign val="subscript"/>
        <sz val="10"/>
        <color rgb="FF000000"/>
        <rFont val="Cambria"/>
        <family val="1"/>
        <charset val="238"/>
      </rPr>
      <t>2</t>
    </r>
  </si>
  <si>
    <t>Obliczenie wskaźników na instalację fotowoltaiczną - jeśli dotyczy</t>
  </si>
  <si>
    <t>Moc instalacji PV =</t>
  </si>
  <si>
    <t>ŹRÓDŁO: DANE Z AUDYTU NA CELE PV Rozporządzenie Ministra Energii z dnia 5 października 2017 r. w sprawie szczegółowego zakresu i sposobu sporządzania audytu efektywności energetycznej oraz metod obliczania oszczędności energii (t.j. Dz. U. z 2023 r. poz. 1220)</t>
  </si>
  <si>
    <t xml:space="preserve">Energia finalna wyprodukowana w ciągu roku = </t>
  </si>
  <si>
    <t>Energia pierwotna wyprodukowana w ciągu roku=</t>
  </si>
  <si>
    <r>
      <t>Szacowane zmniejszenie emisji CO</t>
    </r>
    <r>
      <rPr>
        <b/>
        <vertAlign val="subscript"/>
        <sz val="10"/>
        <color rgb="FF363435"/>
        <rFont val="Cambria"/>
        <family val="1"/>
        <charset val="238"/>
      </rPr>
      <t xml:space="preserve">2 </t>
    </r>
    <r>
      <rPr>
        <b/>
        <sz val="10"/>
        <color rgb="FF363435"/>
        <rFont val="Cambria"/>
        <family val="1"/>
        <charset val="238"/>
      </rPr>
      <t>w ciągu roku =</t>
    </r>
    <r>
      <rPr>
        <b/>
        <sz val="10"/>
        <color rgb="FF000000"/>
        <rFont val="Cambria"/>
        <family val="1"/>
        <charset val="238"/>
      </rPr>
      <t xml:space="preserve"> </t>
    </r>
  </si>
  <si>
    <t>Obliczenie wskaźników na instalację mikroturbiny wiatrowej - jeśli dotyczy</t>
  </si>
  <si>
    <t>Moc instalacji mikroturbiny wiatrowej =</t>
  </si>
  <si>
    <t>ŹRÓDŁO: DANE Z AUDYTU NA CELE MIKROTURBINY WIATROWEJ Rozporządzenie Ministra Energii z dnia 5 października 2017 r. w sprawie szczegółowego zakresu i sposobu sporządzania audytu efektywności energetycznej oraz metod obliczania oszczędności energii (t.j. Dz. U. z 2023 r. poz. 1220)</t>
  </si>
  <si>
    <t xml:space="preserve">* w uzasadnionych przypadkach zakres niniejszego dokumentu może zostać, w uzgodnieniu z Partnerem Finansującym, dostosowany do specyfiki Inwestycji Końcowej. </t>
  </si>
  <si>
    <t>- dla biomasy (podać wg KOBIZE  aktualny na dzień wykonywania audytu)</t>
  </si>
  <si>
    <t>- dla energii elektrycznej (podać wg KOBIZE aktualny na dzień wykonywania audytu)</t>
  </si>
  <si>
    <t xml:space="preserve"> inny (podać wg KOBIZE aktualny na dzień wykonywania audytu)</t>
  </si>
  <si>
    <t>- dla biomasy (podać wg KOBIZE aktualny na dzień wykonywania audytu)</t>
  </si>
  <si>
    <t>- dla biomasy(podać wg KOBIZE  aktualny na dzień wykonywania audytu)</t>
  </si>
  <si>
    <t>- dla energii elektrycznej(podać wg KOBIZE aktualny na dzień wykonywania audytu)</t>
  </si>
  <si>
    <t>CHARAKTERYSTYKA ENERGETYCZNA BUDYNKU *</t>
  </si>
  <si>
    <t>Do wyboru:
I. Budynek mieszkalny 
II. Budynek użytecznosci publicznej</t>
  </si>
  <si>
    <t>WARUNEK WSKAŹNIKA EP (PROCENT ZAOSZCZĘDZONEJ ENERGII PIERWOTNEJ)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</si>
</sst>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00"/>
    <numFmt numFmtId="165" formatCode="0.0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mbria"/>
      <family val="1"/>
      <charset val="238"/>
    </font>
    <font>
      <b/>
      <i/>
      <sz val="12"/>
      <name val="Cambria"/>
      <family val="1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vertAlign val="subscript"/>
      <sz val="10"/>
      <name val="Cambria"/>
      <family val="1"/>
      <charset val="238"/>
    </font>
    <font>
      <b/>
      <vertAlign val="subscript"/>
      <sz val="10"/>
      <name val="Cambria"/>
      <family val="1"/>
      <charset val="238"/>
    </font>
    <font>
      <vertAlign val="superscript"/>
      <sz val="10"/>
      <name val="Cambria"/>
      <family val="1"/>
      <charset val="238"/>
    </font>
    <font>
      <i/>
      <sz val="8"/>
      <name val="Cambria"/>
      <family val="1"/>
      <charset val="238"/>
    </font>
    <font>
      <sz val="11"/>
      <name val="Cambria"/>
      <family val="1"/>
      <charset val="238"/>
    </font>
    <font>
      <b/>
      <sz val="10"/>
      <color rgb="FF363435"/>
      <name val="Cambria"/>
      <family val="1"/>
      <charset val="238"/>
    </font>
    <font>
      <sz val="9"/>
      <name val="Cambria"/>
      <family val="1"/>
      <charset val="238"/>
    </font>
    <font>
      <b/>
      <sz val="11"/>
      <name val="Cambria"/>
      <family val="1"/>
      <charset val="238"/>
    </font>
    <font>
      <b/>
      <sz val="9"/>
      <name val="Cambria"/>
      <family val="1"/>
      <charset val="238"/>
    </font>
    <font>
      <b/>
      <sz val="8"/>
      <name val="Cambria"/>
      <family val="1"/>
      <charset val="238"/>
    </font>
    <font>
      <sz val="8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0"/>
      <color rgb="FF000000"/>
      <name val="Cambria"/>
      <family val="1"/>
      <charset val="238"/>
    </font>
    <font>
      <b/>
      <vertAlign val="subscript"/>
      <sz val="10"/>
      <color rgb="FF363435"/>
      <name val="Cambria"/>
      <family val="1"/>
      <charset val="238"/>
    </font>
    <font>
      <b/>
      <vertAlign val="subscript"/>
      <sz val="10"/>
      <color rgb="FF000000"/>
      <name val="Cambria"/>
      <family val="1"/>
      <charset val="238"/>
    </font>
    <font>
      <i/>
      <sz val="10"/>
      <color theme="1"/>
      <name val="Cambria"/>
      <family val="1"/>
      <charset val="238"/>
    </font>
    <font>
      <sz val="12"/>
      <color rgb="FFFFFFFF"/>
      <name val="Tahoma"/>
      <family val="2"/>
      <charset val="238"/>
    </font>
    <font>
      <b/>
      <sz val="9"/>
      <color rgb="FFFFFFFF"/>
      <name val="Cambria"/>
      <family val="1"/>
      <charset val="238"/>
    </font>
    <font>
      <b/>
      <sz val="9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sz val="10"/>
      <color rgb="FFFFFFFF"/>
      <name val="Tahoma"/>
      <family val="2"/>
      <charset val="238"/>
    </font>
    <font>
      <b/>
      <sz val="6"/>
      <color rgb="FF000000"/>
      <name val="Tahoma"/>
      <family val="2"/>
      <charset val="238"/>
    </font>
    <font>
      <b/>
      <sz val="9"/>
      <color rgb="FF000000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000000"/>
      <name val="Cambria"/>
      <family val="1"/>
      <charset val="238"/>
    </font>
    <font>
      <sz val="6"/>
      <color rgb="FF000000"/>
      <name val="Tahoma"/>
      <family val="2"/>
      <charset val="238"/>
    </font>
    <font>
      <vertAlign val="superscript"/>
      <sz val="9"/>
      <color indexed="8"/>
      <name val="Cambria"/>
      <family val="1"/>
      <charset val="238"/>
    </font>
    <font>
      <sz val="9"/>
      <color indexed="8"/>
      <name val="Cambria"/>
      <family val="1"/>
      <charset val="238"/>
    </font>
    <font>
      <sz val="8"/>
      <color rgb="FFFFFFFF"/>
      <name val="Tahoma"/>
      <family val="2"/>
      <charset val="238"/>
    </font>
    <font>
      <i/>
      <sz val="10"/>
      <name val="Cambria"/>
      <family val="1"/>
      <charset val="238"/>
    </font>
    <font>
      <i/>
      <sz val="9"/>
      <color rgb="FF000000"/>
      <name val="Cambria"/>
      <family val="1"/>
      <charset val="238"/>
    </font>
    <font>
      <i/>
      <sz val="9"/>
      <color theme="2" tint="-0.249977111117893"/>
      <name val="Cambria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0" fontId="27" fillId="5" borderId="0">
      <alignment horizontal="center" vertical="top"/>
    </xf>
    <xf numFmtId="0" fontId="31" fillId="5" borderId="0">
      <alignment horizontal="left" vertical="center"/>
    </xf>
    <xf numFmtId="0" fontId="32" fillId="7" borderId="0">
      <alignment horizontal="left" vertical="center"/>
    </xf>
    <xf numFmtId="0" fontId="34" fillId="0" borderId="0">
      <alignment horizontal="left" vertical="center"/>
    </xf>
    <xf numFmtId="0" fontId="36" fillId="0" borderId="0">
      <alignment horizontal="left" vertical="center"/>
    </xf>
    <xf numFmtId="0" fontId="34" fillId="0" borderId="0">
      <alignment horizontal="left" vertical="center"/>
    </xf>
    <xf numFmtId="0" fontId="34" fillId="0" borderId="0">
      <alignment horizontal="right" vertical="center"/>
    </xf>
    <xf numFmtId="0" fontId="34" fillId="0" borderId="0">
      <alignment horizontal="left" vertical="center"/>
    </xf>
    <xf numFmtId="0" fontId="36" fillId="0" borderId="0">
      <alignment horizontal="left" vertical="center"/>
    </xf>
    <xf numFmtId="0" fontId="34" fillId="0" borderId="0">
      <alignment horizontal="right" vertical="center"/>
    </xf>
    <xf numFmtId="0" fontId="34" fillId="0" borderId="0">
      <alignment horizontal="right" vertical="center"/>
    </xf>
    <xf numFmtId="0" fontId="34" fillId="0" borderId="0">
      <alignment horizontal="right" vertical="center"/>
    </xf>
    <xf numFmtId="0" fontId="34" fillId="0" borderId="0">
      <alignment horizontal="right" vertical="center"/>
    </xf>
    <xf numFmtId="0" fontId="39" fillId="5" borderId="0">
      <alignment horizontal="left" vertical="center"/>
    </xf>
    <xf numFmtId="0" fontId="34" fillId="0" borderId="0">
      <alignment horizontal="right" vertical="center"/>
    </xf>
    <xf numFmtId="0" fontId="36" fillId="0" borderId="0">
      <alignment horizontal="left" vertical="center"/>
    </xf>
    <xf numFmtId="0" fontId="34" fillId="0" borderId="0">
      <alignment horizontal="left" vertical="center"/>
    </xf>
    <xf numFmtId="0" fontId="34" fillId="0" borderId="0">
      <alignment horizontal="right" vertical="center"/>
    </xf>
    <xf numFmtId="0" fontId="34" fillId="0" borderId="0">
      <alignment horizontal="left" vertical="center"/>
    </xf>
  </cellStyleXfs>
  <cellXfs count="148">
    <xf numFmtId="0" fontId="0" fillId="0" borderId="0" xfId="0"/>
    <xf numFmtId="0" fontId="5" fillId="0" borderId="0" xfId="1" applyFont="1" applyAlignment="1">
      <alignment vertical="center"/>
    </xf>
    <xf numFmtId="0" fontId="8" fillId="0" borderId="4" xfId="1" applyFont="1" applyBorder="1" applyAlignment="1">
      <alignment vertical="center" wrapText="1"/>
    </xf>
    <xf numFmtId="0" fontId="5" fillId="0" borderId="0" xfId="1" applyFont="1" applyAlignment="1" applyProtection="1">
      <alignment vertical="center"/>
      <protection locked="0"/>
    </xf>
    <xf numFmtId="0" fontId="12" fillId="0" borderId="4" xfId="1" quotePrefix="1" applyFont="1" applyBorder="1" applyAlignment="1" applyProtection="1">
      <alignment horizontal="center" vertical="center" wrapText="1"/>
      <protection locked="0"/>
    </xf>
    <xf numFmtId="0" fontId="12" fillId="0" borderId="7" xfId="1" quotePrefix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4" fontId="13" fillId="0" borderId="4" xfId="1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8" fillId="0" borderId="7" xfId="1" applyFont="1" applyBorder="1" applyAlignment="1">
      <alignment horizontal="center" vertical="center" wrapText="1"/>
    </xf>
    <xf numFmtId="2" fontId="13" fillId="0" borderId="8" xfId="1" applyNumberFormat="1" applyFont="1" applyBorder="1" applyAlignment="1">
      <alignment horizontal="center" vertical="center" wrapText="1"/>
    </xf>
    <xf numFmtId="4" fontId="13" fillId="0" borderId="8" xfId="1" applyNumberFormat="1" applyFont="1" applyBorder="1" applyAlignment="1">
      <alignment horizontal="center" vertical="center" wrapText="1"/>
    </xf>
    <xf numFmtId="0" fontId="15" fillId="0" borderId="4" xfId="1" applyFont="1" applyBorder="1" applyAlignment="1">
      <alignment vertical="center" wrapText="1"/>
    </xf>
    <xf numFmtId="4" fontId="16" fillId="0" borderId="8" xfId="1" applyNumberFormat="1" applyFont="1" applyBorder="1" applyAlignment="1">
      <alignment horizontal="center" vertical="center" wrapText="1"/>
    </xf>
    <xf numFmtId="4" fontId="16" fillId="0" borderId="4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165" fontId="16" fillId="0" borderId="5" xfId="1" applyNumberFormat="1" applyFont="1" applyBorder="1" applyAlignment="1">
      <alignment horizontal="center" vertical="center" wrapText="1"/>
    </xf>
    <xf numFmtId="0" fontId="15" fillId="0" borderId="5" xfId="1" applyFont="1" applyBorder="1" applyAlignment="1">
      <alignment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 indent="1"/>
    </xf>
    <xf numFmtId="0" fontId="13" fillId="0" borderId="4" xfId="1" applyFont="1" applyBorder="1" applyAlignment="1">
      <alignment horizontal="center" vertical="center" wrapText="1"/>
    </xf>
    <xf numFmtId="3" fontId="13" fillId="0" borderId="4" xfId="1" applyNumberFormat="1" applyFont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8" fillId="0" borderId="4" xfId="1" quotePrefix="1" applyFont="1" applyBorder="1" applyAlignment="1">
      <alignment horizontal="left" vertical="center" wrapText="1" indent="1"/>
    </xf>
    <xf numFmtId="0" fontId="8" fillId="0" borderId="4" xfId="1" quotePrefix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165" fontId="13" fillId="0" borderId="4" xfId="1" applyNumberFormat="1" applyFont="1" applyBorder="1" applyAlignment="1">
      <alignment horizontal="center" vertical="center" wrapText="1"/>
    </xf>
    <xf numFmtId="0" fontId="17" fillId="0" borderId="0" xfId="1" applyFont="1" applyAlignment="1">
      <alignment vertical="center" wrapText="1"/>
    </xf>
    <xf numFmtId="0" fontId="19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5" fillId="0" borderId="0" xfId="1" applyFont="1" applyAlignment="1">
      <alignment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quotePrefix="1" applyFont="1" applyBorder="1" applyAlignment="1">
      <alignment vertical="center" wrapText="1"/>
    </xf>
    <xf numFmtId="2" fontId="13" fillId="0" borderId="4" xfId="1" applyNumberFormat="1" applyFont="1" applyBorder="1" applyAlignment="1">
      <alignment horizontal="center" vertical="center" wrapText="1"/>
    </xf>
    <xf numFmtId="165" fontId="13" fillId="3" borderId="4" xfId="1" applyNumberFormat="1" applyFont="1" applyFill="1" applyBorder="1" applyAlignment="1">
      <alignment horizontal="center" vertical="center" wrapText="1"/>
    </xf>
    <xf numFmtId="0" fontId="8" fillId="3" borderId="4" xfId="1" quotePrefix="1" applyFont="1" applyFill="1" applyBorder="1" applyAlignment="1">
      <alignment horizontal="center" vertical="center" wrapText="1"/>
    </xf>
    <xf numFmtId="2" fontId="13" fillId="3" borderId="4" xfId="1" applyNumberFormat="1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/>
    </xf>
    <xf numFmtId="0" fontId="21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0" fillId="4" borderId="0" xfId="0" applyFont="1" applyFill="1"/>
    <xf numFmtId="0" fontId="22" fillId="4" borderId="4" xfId="0" applyFont="1" applyFill="1" applyBorder="1" applyAlignment="1">
      <alignment vertical="center" wrapText="1"/>
    </xf>
    <xf numFmtId="2" fontId="23" fillId="4" borderId="4" xfId="0" applyNumberFormat="1" applyFont="1" applyFill="1" applyBorder="1" applyAlignment="1">
      <alignment horizontal="center" vertical="center" wrapText="1"/>
    </xf>
    <xf numFmtId="2" fontId="23" fillId="4" borderId="4" xfId="0" applyNumberFormat="1" applyFont="1" applyFill="1" applyBorder="1" applyAlignment="1">
      <alignment horizontal="center" vertical="center"/>
    </xf>
    <xf numFmtId="2" fontId="20" fillId="4" borderId="0" xfId="0" applyNumberFormat="1" applyFont="1" applyFill="1"/>
    <xf numFmtId="2" fontId="22" fillId="4" borderId="4" xfId="0" applyNumberFormat="1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vertical="center" wrapText="1"/>
    </xf>
    <xf numFmtId="164" fontId="14" fillId="4" borderId="4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3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5" fillId="0" borderId="4" xfId="10" quotePrefix="1" applyFont="1" applyBorder="1" applyAlignment="1">
      <alignment horizontal="left" vertical="center" wrapText="1"/>
    </xf>
    <xf numFmtId="0" fontId="35" fillId="0" borderId="4" xfId="11" quotePrefix="1" applyFont="1" applyBorder="1" applyAlignment="1">
      <alignment horizontal="center" vertical="center" wrapText="1"/>
    </xf>
    <xf numFmtId="0" fontId="35" fillId="0" borderId="4" xfId="12" quotePrefix="1" applyFont="1" applyBorder="1" applyAlignment="1">
      <alignment horizontal="center" vertical="center" wrapText="1"/>
    </xf>
    <xf numFmtId="0" fontId="35" fillId="0" borderId="4" xfId="13" quotePrefix="1" applyFont="1" applyBorder="1" applyAlignment="1">
      <alignment horizontal="center" vertical="center" wrapText="1"/>
    </xf>
    <xf numFmtId="0" fontId="35" fillId="0" borderId="4" xfId="14" quotePrefix="1" applyFont="1" applyBorder="1" applyAlignment="1">
      <alignment horizontal="left" vertical="center" wrapText="1"/>
    </xf>
    <xf numFmtId="0" fontId="35" fillId="0" borderId="4" xfId="16" quotePrefix="1" applyFont="1" applyBorder="1" applyAlignment="1">
      <alignment horizontal="center" vertical="center" wrapText="1"/>
    </xf>
    <xf numFmtId="0" fontId="35" fillId="0" borderId="4" xfId="21" quotePrefix="1" applyFont="1" applyBorder="1" applyAlignment="1">
      <alignment horizontal="left" vertical="center" wrapText="1"/>
    </xf>
    <xf numFmtId="0" fontId="35" fillId="0" borderId="4" xfId="22" quotePrefix="1" applyFont="1" applyBorder="1" applyAlignment="1">
      <alignment horizontal="center" vertical="center" wrapText="1"/>
    </xf>
    <xf numFmtId="0" fontId="35" fillId="3" borderId="4" xfId="21" quotePrefix="1" applyFont="1" applyFill="1" applyBorder="1" applyAlignment="1">
      <alignment horizontal="left" vertical="center" wrapText="1"/>
    </xf>
    <xf numFmtId="0" fontId="35" fillId="3" borderId="4" xfId="22" quotePrefix="1" applyFont="1" applyFill="1" applyBorder="1" applyAlignment="1">
      <alignment horizontal="center" vertical="center" wrapText="1"/>
    </xf>
    <xf numFmtId="0" fontId="35" fillId="3" borderId="4" xfId="14" quotePrefix="1" applyFont="1" applyFill="1" applyBorder="1" applyAlignment="1">
      <alignment horizontal="left" vertical="center" wrapText="1"/>
    </xf>
    <xf numFmtId="0" fontId="35" fillId="3" borderId="4" xfId="13" quotePrefix="1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4" fontId="35" fillId="3" borderId="4" xfId="22" quotePrefix="1" applyNumberFormat="1" applyFont="1" applyFill="1" applyBorder="1" applyAlignment="1">
      <alignment horizontal="center" vertical="center" wrapText="1"/>
    </xf>
    <xf numFmtId="4" fontId="30" fillId="3" borderId="4" xfId="0" applyNumberFormat="1" applyFont="1" applyFill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4" fontId="35" fillId="3" borderId="4" xfId="13" quotePrefix="1" applyNumberFormat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12" fillId="0" borderId="1" xfId="1" quotePrefix="1" applyFont="1" applyBorder="1" applyAlignment="1" applyProtection="1">
      <alignment horizontal="center" vertical="center" wrapText="1"/>
      <protection locked="0"/>
    </xf>
    <xf numFmtId="0" fontId="15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  <protection locked="0"/>
    </xf>
    <xf numFmtId="0" fontId="40" fillId="0" borderId="7" xfId="1" applyFont="1" applyBorder="1" applyAlignment="1">
      <alignment horizontal="center" vertical="center"/>
    </xf>
    <xf numFmtId="0" fontId="40" fillId="0" borderId="6" xfId="1" applyFont="1" applyBorder="1" applyAlignment="1">
      <alignment horizontal="center" vertical="center"/>
    </xf>
    <xf numFmtId="0" fontId="41" fillId="0" borderId="4" xfId="10" quotePrefix="1" applyFont="1" applyBorder="1" applyAlignment="1">
      <alignment horizontal="left" vertical="center" wrapText="1"/>
    </xf>
    <xf numFmtId="2" fontId="14" fillId="4" borderId="4" xfId="0" applyNumberFormat="1" applyFont="1" applyFill="1" applyBorder="1" applyAlignment="1">
      <alignment horizontal="center" vertical="center" wrapText="1"/>
    </xf>
    <xf numFmtId="0" fontId="8" fillId="9" borderId="4" xfId="1" quotePrefix="1" applyFont="1" applyFill="1" applyBorder="1" applyAlignment="1">
      <alignment vertical="center" wrapText="1"/>
    </xf>
    <xf numFmtId="0" fontId="8" fillId="9" borderId="4" xfId="1" quotePrefix="1" applyFont="1" applyFill="1" applyBorder="1" applyAlignment="1">
      <alignment horizontal="center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0" fontId="7" fillId="9" borderId="4" xfId="1" applyFont="1" applyFill="1" applyBorder="1" applyAlignment="1">
      <alignment vertical="center" wrapText="1"/>
    </xf>
    <xf numFmtId="0" fontId="8" fillId="9" borderId="4" xfId="1" applyFont="1" applyFill="1" applyBorder="1" applyAlignment="1">
      <alignment horizontal="center" vertical="center" wrapText="1"/>
    </xf>
    <xf numFmtId="4" fontId="16" fillId="9" borderId="4" xfId="1" applyNumberFormat="1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vertical="center" wrapText="1"/>
    </xf>
    <xf numFmtId="164" fontId="14" fillId="9" borderId="4" xfId="0" applyNumberFormat="1" applyFont="1" applyFill="1" applyBorder="1" applyAlignment="1">
      <alignment horizontal="center" vertical="center" wrapText="1"/>
    </xf>
    <xf numFmtId="2" fontId="14" fillId="9" borderId="4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40" fillId="0" borderId="6" xfId="1" applyFont="1" applyBorder="1" applyAlignment="1">
      <alignment horizontal="center" vertical="center" wrapText="1"/>
    </xf>
    <xf numFmtId="0" fontId="40" fillId="0" borderId="8" xfId="1" applyFont="1" applyBorder="1" applyAlignment="1">
      <alignment horizontal="center" vertical="center" wrapText="1"/>
    </xf>
    <xf numFmtId="0" fontId="40" fillId="0" borderId="10" xfId="1" applyFont="1" applyBorder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40" fillId="0" borderId="5" xfId="1" applyFont="1" applyBorder="1" applyAlignment="1">
      <alignment horizontal="center" vertical="center"/>
    </xf>
    <xf numFmtId="0" fontId="40" fillId="0" borderId="1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8" fillId="6" borderId="4" xfId="19" quotePrefix="1" applyFont="1" applyFill="1" applyBorder="1" applyAlignment="1">
      <alignment horizontal="left" vertical="center" wrapText="1"/>
    </xf>
    <xf numFmtId="0" fontId="29" fillId="6" borderId="4" xfId="0" applyFont="1" applyFill="1" applyBorder="1" applyAlignment="1">
      <alignment vertical="center" wrapText="1"/>
    </xf>
    <xf numFmtId="0" fontId="35" fillId="0" borderId="0" xfId="9" quotePrefix="1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3" fillId="6" borderId="0" xfId="8" quotePrefix="1" applyFont="1" applyFill="1" applyAlignment="1">
      <alignment horizontal="left" vertical="center" wrapText="1"/>
    </xf>
    <xf numFmtId="0" fontId="30" fillId="6" borderId="0" xfId="0" applyFont="1" applyFill="1" applyAlignment="1">
      <alignment vertical="center" wrapText="1"/>
    </xf>
    <xf numFmtId="0" fontId="29" fillId="6" borderId="4" xfId="7" quotePrefix="1" applyFont="1" applyFill="1" applyBorder="1" applyAlignment="1">
      <alignment horizontal="left" vertical="center" wrapText="1"/>
    </xf>
    <xf numFmtId="0" fontId="28" fillId="6" borderId="0" xfId="6" quotePrefix="1" applyFont="1" applyFill="1" applyAlignment="1">
      <alignment horizontal="center" vertical="center" wrapText="1"/>
    </xf>
    <xf numFmtId="0" fontId="29" fillId="6" borderId="0" xfId="7" quotePrefix="1" applyFont="1" applyFill="1" applyAlignment="1">
      <alignment horizontal="left" vertical="center" wrapText="1"/>
    </xf>
    <xf numFmtId="0" fontId="29" fillId="6" borderId="0" xfId="0" applyFont="1" applyFill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42" fillId="0" borderId="0" xfId="9" quotePrefix="1" applyFont="1" applyAlignment="1">
      <alignment horizontal="left" vertical="center" wrapText="1"/>
    </xf>
    <xf numFmtId="0" fontId="42" fillId="0" borderId="0" xfId="0" applyFont="1" applyAlignment="1">
      <alignment vertical="center" wrapText="1"/>
    </xf>
    <xf numFmtId="9" fontId="29" fillId="9" borderId="4" xfId="5" applyFont="1" applyFill="1" applyBorder="1" applyAlignment="1">
      <alignment horizontal="center" vertical="center" wrapText="1"/>
    </xf>
    <xf numFmtId="2" fontId="30" fillId="0" borderId="2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30" fillId="4" borderId="4" xfId="0" applyNumberFormat="1" applyFont="1" applyFill="1" applyBorder="1" applyAlignment="1">
      <alignment horizontal="center" vertical="center" wrapText="1"/>
    </xf>
    <xf numFmtId="0" fontId="35" fillId="0" borderId="4" xfId="21" quotePrefix="1" applyFont="1" applyBorder="1" applyAlignment="1">
      <alignment horizontal="left" vertical="center" wrapText="1"/>
    </xf>
    <xf numFmtId="0" fontId="30" fillId="0" borderId="4" xfId="0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4" fillId="8" borderId="2" xfId="4" applyFont="1" applyFill="1" applyBorder="1" applyAlignment="1" applyProtection="1">
      <alignment horizontal="left" vertical="center" wrapText="1"/>
      <protection locked="0"/>
    </xf>
    <xf numFmtId="0" fontId="4" fillId="8" borderId="5" xfId="4" applyFont="1" applyFill="1" applyBorder="1" applyAlignment="1" applyProtection="1">
      <alignment horizontal="left" vertical="center" wrapText="1"/>
      <protection locked="0"/>
    </xf>
    <xf numFmtId="0" fontId="4" fillId="8" borderId="3" xfId="4" applyFont="1" applyFill="1" applyBorder="1" applyAlignment="1" applyProtection="1">
      <alignment horizontal="left" vertical="center" wrapText="1"/>
      <protection locked="0"/>
    </xf>
    <xf numFmtId="0" fontId="40" fillId="0" borderId="6" xfId="1" applyFont="1" applyBorder="1" applyAlignment="1">
      <alignment horizontal="center" vertical="center" wrapText="1"/>
    </xf>
    <xf numFmtId="0" fontId="40" fillId="0" borderId="8" xfId="1" applyFont="1" applyBorder="1" applyAlignment="1">
      <alignment horizontal="center" vertical="center" wrapText="1"/>
    </xf>
    <xf numFmtId="0" fontId="7" fillId="9" borderId="2" xfId="1" applyFont="1" applyFill="1" applyBorder="1" applyAlignment="1">
      <alignment horizontal="center" vertical="center" wrapText="1"/>
    </xf>
    <xf numFmtId="0" fontId="7" fillId="9" borderId="5" xfId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horizontal="center" vertical="center" wrapText="1"/>
    </xf>
    <xf numFmtId="0" fontId="8" fillId="9" borderId="2" xfId="1" applyFont="1" applyFill="1" applyBorder="1" applyAlignment="1">
      <alignment horizontal="center" vertical="center" wrapText="1"/>
    </xf>
    <xf numFmtId="0" fontId="8" fillId="9" borderId="5" xfId="1" applyFont="1" applyFill="1" applyBorder="1" applyAlignment="1">
      <alignment horizontal="center" vertical="center" wrapText="1"/>
    </xf>
    <xf numFmtId="0" fontId="8" fillId="9" borderId="3" xfId="1" applyFont="1" applyFill="1" applyBorder="1" applyAlignment="1">
      <alignment horizontal="center" vertical="center" wrapText="1"/>
    </xf>
    <xf numFmtId="2" fontId="26" fillId="4" borderId="7" xfId="0" applyNumberFormat="1" applyFont="1" applyFill="1" applyBorder="1" applyAlignment="1">
      <alignment horizontal="center" vertical="center" wrapText="1"/>
    </xf>
    <xf numFmtId="2" fontId="26" fillId="4" borderId="6" xfId="0" applyNumberFormat="1" applyFont="1" applyFill="1" applyBorder="1" applyAlignment="1">
      <alignment horizontal="center" vertical="center" wrapText="1"/>
    </xf>
    <xf numFmtId="2" fontId="26" fillId="4" borderId="8" xfId="0" applyNumberFormat="1" applyFont="1" applyFill="1" applyBorder="1" applyAlignment="1">
      <alignment horizontal="center" vertical="center" wrapText="1"/>
    </xf>
  </cellXfs>
  <cellStyles count="25">
    <cellStyle name="Dziesiętny 2" xfId="3"/>
    <cellStyle name="Normalny" xfId="0" builtinId="0"/>
    <cellStyle name="Normalny 2" xfId="1"/>
    <cellStyle name="Normalny_swiadectwo" xfId="4"/>
    <cellStyle name="Procentowy 2" xfId="2"/>
    <cellStyle name="Procentowy 3" xfId="5"/>
    <cellStyle name="S10" xfId="10"/>
    <cellStyle name="S11" xfId="11"/>
    <cellStyle name="S12" xfId="16"/>
    <cellStyle name="S14" xfId="14"/>
    <cellStyle name="S15" xfId="15"/>
    <cellStyle name="S16" xfId="13"/>
    <cellStyle name="S17" xfId="24"/>
    <cellStyle name="S18" xfId="18"/>
    <cellStyle name="S19" xfId="17"/>
    <cellStyle name="S2" xfId="23"/>
    <cellStyle name="S21" xfId="20"/>
    <cellStyle name="S28" xfId="12"/>
    <cellStyle name="S3" xfId="22"/>
    <cellStyle name="S51" xfId="19"/>
    <cellStyle name="S52" xfId="21"/>
    <cellStyle name="S57" xfId="6"/>
    <cellStyle name="S7" xfId="7"/>
    <cellStyle name="S8" xfId="9"/>
    <cellStyle name="S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="130" zoomScaleNormal="130" zoomScaleSheetLayoutView="130" workbookViewId="0">
      <selection activeCell="E20" sqref="E20"/>
    </sheetView>
  </sheetViews>
  <sheetFormatPr defaultRowHeight="11.4" x14ac:dyDescent="0.3"/>
  <cols>
    <col min="1" max="1" width="48.21875" style="52" customWidth="1"/>
    <col min="2" max="2" width="12.77734375" style="53" customWidth="1"/>
    <col min="3" max="4" width="9.44140625" style="53" customWidth="1"/>
    <col min="5" max="5" width="20.44140625" style="52" customWidth="1"/>
    <col min="6" max="256" width="8.77734375" style="52"/>
    <col min="257" max="257" width="45.21875" style="52" bestFit="1" customWidth="1"/>
    <col min="258" max="258" width="13.21875" style="52" customWidth="1"/>
    <col min="259" max="260" width="9.44140625" style="52" customWidth="1"/>
    <col min="261" max="512" width="8.77734375" style="52"/>
    <col min="513" max="513" width="45.21875" style="52" bestFit="1" customWidth="1"/>
    <col min="514" max="514" width="13.21875" style="52" customWidth="1"/>
    <col min="515" max="516" width="9.44140625" style="52" customWidth="1"/>
    <col min="517" max="768" width="8.77734375" style="52"/>
    <col min="769" max="769" width="45.21875" style="52" bestFit="1" customWidth="1"/>
    <col min="770" max="770" width="13.21875" style="52" customWidth="1"/>
    <col min="771" max="772" width="9.44140625" style="52" customWidth="1"/>
    <col min="773" max="1024" width="8.77734375" style="52"/>
    <col min="1025" max="1025" width="45.21875" style="52" bestFit="1" customWidth="1"/>
    <col min="1026" max="1026" width="13.21875" style="52" customWidth="1"/>
    <col min="1027" max="1028" width="9.44140625" style="52" customWidth="1"/>
    <col min="1029" max="1280" width="8.77734375" style="52"/>
    <col min="1281" max="1281" width="45.21875" style="52" bestFit="1" customWidth="1"/>
    <col min="1282" max="1282" width="13.21875" style="52" customWidth="1"/>
    <col min="1283" max="1284" width="9.44140625" style="52" customWidth="1"/>
    <col min="1285" max="1536" width="8.77734375" style="52"/>
    <col min="1537" max="1537" width="45.21875" style="52" bestFit="1" customWidth="1"/>
    <col min="1538" max="1538" width="13.21875" style="52" customWidth="1"/>
    <col min="1539" max="1540" width="9.44140625" style="52" customWidth="1"/>
    <col min="1541" max="1792" width="8.77734375" style="52"/>
    <col min="1793" max="1793" width="45.21875" style="52" bestFit="1" customWidth="1"/>
    <col min="1794" max="1794" width="13.21875" style="52" customWidth="1"/>
    <col min="1795" max="1796" width="9.44140625" style="52" customWidth="1"/>
    <col min="1797" max="2048" width="8.77734375" style="52"/>
    <col min="2049" max="2049" width="45.21875" style="52" bestFit="1" customWidth="1"/>
    <col min="2050" max="2050" width="13.21875" style="52" customWidth="1"/>
    <col min="2051" max="2052" width="9.44140625" style="52" customWidth="1"/>
    <col min="2053" max="2304" width="8.77734375" style="52"/>
    <col min="2305" max="2305" width="45.21875" style="52" bestFit="1" customWidth="1"/>
    <col min="2306" max="2306" width="13.21875" style="52" customWidth="1"/>
    <col min="2307" max="2308" width="9.44140625" style="52" customWidth="1"/>
    <col min="2309" max="2560" width="8.77734375" style="52"/>
    <col min="2561" max="2561" width="45.21875" style="52" bestFit="1" customWidth="1"/>
    <col min="2562" max="2562" width="13.21875" style="52" customWidth="1"/>
    <col min="2563" max="2564" width="9.44140625" style="52" customWidth="1"/>
    <col min="2565" max="2816" width="8.77734375" style="52"/>
    <col min="2817" max="2817" width="45.21875" style="52" bestFit="1" customWidth="1"/>
    <col min="2818" max="2818" width="13.21875" style="52" customWidth="1"/>
    <col min="2819" max="2820" width="9.44140625" style="52" customWidth="1"/>
    <col min="2821" max="3072" width="8.77734375" style="52"/>
    <col min="3073" max="3073" width="45.21875" style="52" bestFit="1" customWidth="1"/>
    <col min="3074" max="3074" width="13.21875" style="52" customWidth="1"/>
    <col min="3075" max="3076" width="9.44140625" style="52" customWidth="1"/>
    <col min="3077" max="3328" width="8.77734375" style="52"/>
    <col min="3329" max="3329" width="45.21875" style="52" bestFit="1" customWidth="1"/>
    <col min="3330" max="3330" width="13.21875" style="52" customWidth="1"/>
    <col min="3331" max="3332" width="9.44140625" style="52" customWidth="1"/>
    <col min="3333" max="3584" width="8.77734375" style="52"/>
    <col min="3585" max="3585" width="45.21875" style="52" bestFit="1" customWidth="1"/>
    <col min="3586" max="3586" width="13.21875" style="52" customWidth="1"/>
    <col min="3587" max="3588" width="9.44140625" style="52" customWidth="1"/>
    <col min="3589" max="3840" width="8.77734375" style="52"/>
    <col min="3841" max="3841" width="45.21875" style="52" bestFit="1" customWidth="1"/>
    <col min="3842" max="3842" width="13.21875" style="52" customWidth="1"/>
    <col min="3843" max="3844" width="9.44140625" style="52" customWidth="1"/>
    <col min="3845" max="4096" width="8.77734375" style="52"/>
    <col min="4097" max="4097" width="45.21875" style="52" bestFit="1" customWidth="1"/>
    <col min="4098" max="4098" width="13.21875" style="52" customWidth="1"/>
    <col min="4099" max="4100" width="9.44140625" style="52" customWidth="1"/>
    <col min="4101" max="4352" width="8.77734375" style="52"/>
    <col min="4353" max="4353" width="45.21875" style="52" bestFit="1" customWidth="1"/>
    <col min="4354" max="4354" width="13.21875" style="52" customWidth="1"/>
    <col min="4355" max="4356" width="9.44140625" style="52" customWidth="1"/>
    <col min="4357" max="4608" width="8.77734375" style="52"/>
    <col min="4609" max="4609" width="45.21875" style="52" bestFit="1" customWidth="1"/>
    <col min="4610" max="4610" width="13.21875" style="52" customWidth="1"/>
    <col min="4611" max="4612" width="9.44140625" style="52" customWidth="1"/>
    <col min="4613" max="4864" width="8.77734375" style="52"/>
    <col min="4865" max="4865" width="45.21875" style="52" bestFit="1" customWidth="1"/>
    <col min="4866" max="4866" width="13.21875" style="52" customWidth="1"/>
    <col min="4867" max="4868" width="9.44140625" style="52" customWidth="1"/>
    <col min="4869" max="5120" width="8.77734375" style="52"/>
    <col min="5121" max="5121" width="45.21875" style="52" bestFit="1" customWidth="1"/>
    <col min="5122" max="5122" width="13.21875" style="52" customWidth="1"/>
    <col min="5123" max="5124" width="9.44140625" style="52" customWidth="1"/>
    <col min="5125" max="5376" width="8.77734375" style="52"/>
    <col min="5377" max="5377" width="45.21875" style="52" bestFit="1" customWidth="1"/>
    <col min="5378" max="5378" width="13.21875" style="52" customWidth="1"/>
    <col min="5379" max="5380" width="9.44140625" style="52" customWidth="1"/>
    <col min="5381" max="5632" width="8.77734375" style="52"/>
    <col min="5633" max="5633" width="45.21875" style="52" bestFit="1" customWidth="1"/>
    <col min="5634" max="5634" width="13.21875" style="52" customWidth="1"/>
    <col min="5635" max="5636" width="9.44140625" style="52" customWidth="1"/>
    <col min="5637" max="5888" width="8.77734375" style="52"/>
    <col min="5889" max="5889" width="45.21875" style="52" bestFit="1" customWidth="1"/>
    <col min="5890" max="5890" width="13.21875" style="52" customWidth="1"/>
    <col min="5891" max="5892" width="9.44140625" style="52" customWidth="1"/>
    <col min="5893" max="6144" width="8.77734375" style="52"/>
    <col min="6145" max="6145" width="45.21875" style="52" bestFit="1" customWidth="1"/>
    <col min="6146" max="6146" width="13.21875" style="52" customWidth="1"/>
    <col min="6147" max="6148" width="9.44140625" style="52" customWidth="1"/>
    <col min="6149" max="6400" width="8.77734375" style="52"/>
    <col min="6401" max="6401" width="45.21875" style="52" bestFit="1" customWidth="1"/>
    <col min="6402" max="6402" width="13.21875" style="52" customWidth="1"/>
    <col min="6403" max="6404" width="9.44140625" style="52" customWidth="1"/>
    <col min="6405" max="6656" width="8.77734375" style="52"/>
    <col min="6657" max="6657" width="45.21875" style="52" bestFit="1" customWidth="1"/>
    <col min="6658" max="6658" width="13.21875" style="52" customWidth="1"/>
    <col min="6659" max="6660" width="9.44140625" style="52" customWidth="1"/>
    <col min="6661" max="6912" width="8.77734375" style="52"/>
    <col min="6913" max="6913" width="45.21875" style="52" bestFit="1" customWidth="1"/>
    <col min="6914" max="6914" width="13.21875" style="52" customWidth="1"/>
    <col min="6915" max="6916" width="9.44140625" style="52" customWidth="1"/>
    <col min="6917" max="7168" width="8.77734375" style="52"/>
    <col min="7169" max="7169" width="45.21875" style="52" bestFit="1" customWidth="1"/>
    <col min="7170" max="7170" width="13.21875" style="52" customWidth="1"/>
    <col min="7171" max="7172" width="9.44140625" style="52" customWidth="1"/>
    <col min="7173" max="7424" width="8.77734375" style="52"/>
    <col min="7425" max="7425" width="45.21875" style="52" bestFit="1" customWidth="1"/>
    <col min="7426" max="7426" width="13.21875" style="52" customWidth="1"/>
    <col min="7427" max="7428" width="9.44140625" style="52" customWidth="1"/>
    <col min="7429" max="7680" width="8.77734375" style="52"/>
    <col min="7681" max="7681" width="45.21875" style="52" bestFit="1" customWidth="1"/>
    <col min="7682" max="7682" width="13.21875" style="52" customWidth="1"/>
    <col min="7683" max="7684" width="9.44140625" style="52" customWidth="1"/>
    <col min="7685" max="7936" width="8.77734375" style="52"/>
    <col min="7937" max="7937" width="45.21875" style="52" bestFit="1" customWidth="1"/>
    <col min="7938" max="7938" width="13.21875" style="52" customWidth="1"/>
    <col min="7939" max="7940" width="9.44140625" style="52" customWidth="1"/>
    <col min="7941" max="8192" width="8.77734375" style="52"/>
    <col min="8193" max="8193" width="45.21875" style="52" bestFit="1" customWidth="1"/>
    <col min="8194" max="8194" width="13.21875" style="52" customWidth="1"/>
    <col min="8195" max="8196" width="9.44140625" style="52" customWidth="1"/>
    <col min="8197" max="8448" width="8.77734375" style="52"/>
    <col min="8449" max="8449" width="45.21875" style="52" bestFit="1" customWidth="1"/>
    <col min="8450" max="8450" width="13.21875" style="52" customWidth="1"/>
    <col min="8451" max="8452" width="9.44140625" style="52" customWidth="1"/>
    <col min="8453" max="8704" width="8.77734375" style="52"/>
    <col min="8705" max="8705" width="45.21875" style="52" bestFit="1" customWidth="1"/>
    <col min="8706" max="8706" width="13.21875" style="52" customWidth="1"/>
    <col min="8707" max="8708" width="9.44140625" style="52" customWidth="1"/>
    <col min="8709" max="8960" width="8.77734375" style="52"/>
    <col min="8961" max="8961" width="45.21875" style="52" bestFit="1" customWidth="1"/>
    <col min="8962" max="8962" width="13.21875" style="52" customWidth="1"/>
    <col min="8963" max="8964" width="9.44140625" style="52" customWidth="1"/>
    <col min="8965" max="9216" width="8.77734375" style="52"/>
    <col min="9217" max="9217" width="45.21875" style="52" bestFit="1" customWidth="1"/>
    <col min="9218" max="9218" width="13.21875" style="52" customWidth="1"/>
    <col min="9219" max="9220" width="9.44140625" style="52" customWidth="1"/>
    <col min="9221" max="9472" width="8.77734375" style="52"/>
    <col min="9473" max="9473" width="45.21875" style="52" bestFit="1" customWidth="1"/>
    <col min="9474" max="9474" width="13.21875" style="52" customWidth="1"/>
    <col min="9475" max="9476" width="9.44140625" style="52" customWidth="1"/>
    <col min="9477" max="9728" width="8.77734375" style="52"/>
    <col min="9729" max="9729" width="45.21875" style="52" bestFit="1" customWidth="1"/>
    <col min="9730" max="9730" width="13.21875" style="52" customWidth="1"/>
    <col min="9731" max="9732" width="9.44140625" style="52" customWidth="1"/>
    <col min="9733" max="9984" width="8.77734375" style="52"/>
    <col min="9985" max="9985" width="45.21875" style="52" bestFit="1" customWidth="1"/>
    <col min="9986" max="9986" width="13.21875" style="52" customWidth="1"/>
    <col min="9987" max="9988" width="9.44140625" style="52" customWidth="1"/>
    <col min="9989" max="10240" width="8.77734375" style="52"/>
    <col min="10241" max="10241" width="45.21875" style="52" bestFit="1" customWidth="1"/>
    <col min="10242" max="10242" width="13.21875" style="52" customWidth="1"/>
    <col min="10243" max="10244" width="9.44140625" style="52" customWidth="1"/>
    <col min="10245" max="10496" width="8.77734375" style="52"/>
    <col min="10497" max="10497" width="45.21875" style="52" bestFit="1" customWidth="1"/>
    <col min="10498" max="10498" width="13.21875" style="52" customWidth="1"/>
    <col min="10499" max="10500" width="9.44140625" style="52" customWidth="1"/>
    <col min="10501" max="10752" width="8.77734375" style="52"/>
    <col min="10753" max="10753" width="45.21875" style="52" bestFit="1" customWidth="1"/>
    <col min="10754" max="10754" width="13.21875" style="52" customWidth="1"/>
    <col min="10755" max="10756" width="9.44140625" style="52" customWidth="1"/>
    <col min="10757" max="11008" width="8.77734375" style="52"/>
    <col min="11009" max="11009" width="45.21875" style="52" bestFit="1" customWidth="1"/>
    <col min="11010" max="11010" width="13.21875" style="52" customWidth="1"/>
    <col min="11011" max="11012" width="9.44140625" style="52" customWidth="1"/>
    <col min="11013" max="11264" width="8.77734375" style="52"/>
    <col min="11265" max="11265" width="45.21875" style="52" bestFit="1" customWidth="1"/>
    <col min="11266" max="11266" width="13.21875" style="52" customWidth="1"/>
    <col min="11267" max="11268" width="9.44140625" style="52" customWidth="1"/>
    <col min="11269" max="11520" width="8.77734375" style="52"/>
    <col min="11521" max="11521" width="45.21875" style="52" bestFit="1" customWidth="1"/>
    <col min="11522" max="11522" width="13.21875" style="52" customWidth="1"/>
    <col min="11523" max="11524" width="9.44140625" style="52" customWidth="1"/>
    <col min="11525" max="11776" width="8.77734375" style="52"/>
    <col min="11777" max="11777" width="45.21875" style="52" bestFit="1" customWidth="1"/>
    <col min="11778" max="11778" width="13.21875" style="52" customWidth="1"/>
    <col min="11779" max="11780" width="9.44140625" style="52" customWidth="1"/>
    <col min="11781" max="12032" width="8.77734375" style="52"/>
    <col min="12033" max="12033" width="45.21875" style="52" bestFit="1" customWidth="1"/>
    <col min="12034" max="12034" width="13.21875" style="52" customWidth="1"/>
    <col min="12035" max="12036" width="9.44140625" style="52" customWidth="1"/>
    <col min="12037" max="12288" width="8.77734375" style="52"/>
    <col min="12289" max="12289" width="45.21875" style="52" bestFit="1" customWidth="1"/>
    <col min="12290" max="12290" width="13.21875" style="52" customWidth="1"/>
    <col min="12291" max="12292" width="9.44140625" style="52" customWidth="1"/>
    <col min="12293" max="12544" width="8.77734375" style="52"/>
    <col min="12545" max="12545" width="45.21875" style="52" bestFit="1" customWidth="1"/>
    <col min="12546" max="12546" width="13.21875" style="52" customWidth="1"/>
    <col min="12547" max="12548" width="9.44140625" style="52" customWidth="1"/>
    <col min="12549" max="12800" width="8.77734375" style="52"/>
    <col min="12801" max="12801" width="45.21875" style="52" bestFit="1" customWidth="1"/>
    <col min="12802" max="12802" width="13.21875" style="52" customWidth="1"/>
    <col min="12803" max="12804" width="9.44140625" style="52" customWidth="1"/>
    <col min="12805" max="13056" width="8.77734375" style="52"/>
    <col min="13057" max="13057" width="45.21875" style="52" bestFit="1" customWidth="1"/>
    <col min="13058" max="13058" width="13.21875" style="52" customWidth="1"/>
    <col min="13059" max="13060" width="9.44140625" style="52" customWidth="1"/>
    <col min="13061" max="13312" width="8.77734375" style="52"/>
    <col min="13313" max="13313" width="45.21875" style="52" bestFit="1" customWidth="1"/>
    <col min="13314" max="13314" width="13.21875" style="52" customWidth="1"/>
    <col min="13315" max="13316" width="9.44140625" style="52" customWidth="1"/>
    <col min="13317" max="13568" width="8.77734375" style="52"/>
    <col min="13569" max="13569" width="45.21875" style="52" bestFit="1" customWidth="1"/>
    <col min="13570" max="13570" width="13.21875" style="52" customWidth="1"/>
    <col min="13571" max="13572" width="9.44140625" style="52" customWidth="1"/>
    <col min="13573" max="13824" width="8.77734375" style="52"/>
    <col min="13825" max="13825" width="45.21875" style="52" bestFit="1" customWidth="1"/>
    <col min="13826" max="13826" width="13.21875" style="52" customWidth="1"/>
    <col min="13827" max="13828" width="9.44140625" style="52" customWidth="1"/>
    <col min="13829" max="14080" width="8.77734375" style="52"/>
    <col min="14081" max="14081" width="45.21875" style="52" bestFit="1" customWidth="1"/>
    <col min="14082" max="14082" width="13.21875" style="52" customWidth="1"/>
    <col min="14083" max="14084" width="9.44140625" style="52" customWidth="1"/>
    <col min="14085" max="14336" width="8.77734375" style="52"/>
    <col min="14337" max="14337" width="45.21875" style="52" bestFit="1" customWidth="1"/>
    <col min="14338" max="14338" width="13.21875" style="52" customWidth="1"/>
    <col min="14339" max="14340" width="9.44140625" style="52" customWidth="1"/>
    <col min="14341" max="14592" width="8.77734375" style="52"/>
    <col min="14593" max="14593" width="45.21875" style="52" bestFit="1" customWidth="1"/>
    <col min="14594" max="14594" width="13.21875" style="52" customWidth="1"/>
    <col min="14595" max="14596" width="9.44140625" style="52" customWidth="1"/>
    <col min="14597" max="14848" width="8.77734375" style="52"/>
    <col min="14849" max="14849" width="45.21875" style="52" bestFit="1" customWidth="1"/>
    <col min="14850" max="14850" width="13.21875" style="52" customWidth="1"/>
    <col min="14851" max="14852" width="9.44140625" style="52" customWidth="1"/>
    <col min="14853" max="15104" width="8.77734375" style="52"/>
    <col min="15105" max="15105" width="45.21875" style="52" bestFit="1" customWidth="1"/>
    <col min="15106" max="15106" width="13.21875" style="52" customWidth="1"/>
    <col min="15107" max="15108" width="9.44140625" style="52" customWidth="1"/>
    <col min="15109" max="15360" width="8.77734375" style="52"/>
    <col min="15361" max="15361" width="45.21875" style="52" bestFit="1" customWidth="1"/>
    <col min="15362" max="15362" width="13.21875" style="52" customWidth="1"/>
    <col min="15363" max="15364" width="9.44140625" style="52" customWidth="1"/>
    <col min="15365" max="15616" width="8.77734375" style="52"/>
    <col min="15617" max="15617" width="45.21875" style="52" bestFit="1" customWidth="1"/>
    <col min="15618" max="15618" width="13.21875" style="52" customWidth="1"/>
    <col min="15619" max="15620" width="9.44140625" style="52" customWidth="1"/>
    <col min="15621" max="15872" width="8.77734375" style="52"/>
    <col min="15873" max="15873" width="45.21875" style="52" bestFit="1" customWidth="1"/>
    <col min="15874" max="15874" width="13.21875" style="52" customWidth="1"/>
    <col min="15875" max="15876" width="9.44140625" style="52" customWidth="1"/>
    <col min="15877" max="16128" width="8.77734375" style="52"/>
    <col min="16129" max="16129" width="45.21875" style="52" bestFit="1" customWidth="1"/>
    <col min="16130" max="16130" width="13.21875" style="52" customWidth="1"/>
    <col min="16131" max="16132" width="9.44140625" style="52" customWidth="1"/>
    <col min="16133" max="16384" width="8.77734375" style="52"/>
  </cols>
  <sheetData>
    <row r="1" spans="1:4" ht="28.05" customHeight="1" x14ac:dyDescent="0.3">
      <c r="A1" s="114" t="s">
        <v>117</v>
      </c>
      <c r="B1" s="114"/>
      <c r="C1" s="114"/>
      <c r="D1" s="114"/>
    </row>
    <row r="2" spans="1:4" ht="15.45" customHeight="1" x14ac:dyDescent="0.3">
      <c r="A2" s="115" t="s">
        <v>0</v>
      </c>
      <c r="B2" s="116"/>
      <c r="C2" s="116"/>
      <c r="D2" s="116"/>
    </row>
    <row r="3" spans="1:4" ht="25.95" customHeight="1" x14ac:dyDescent="0.3">
      <c r="A3" s="117"/>
      <c r="B3" s="117"/>
      <c r="C3" s="117"/>
      <c r="D3" s="117"/>
    </row>
    <row r="4" spans="1:4" ht="15.45" customHeight="1" x14ac:dyDescent="0.3">
      <c r="A4" s="111" t="s">
        <v>1</v>
      </c>
      <c r="B4" s="112"/>
      <c r="C4" s="112"/>
      <c r="D4" s="112"/>
    </row>
    <row r="5" spans="1:4" ht="44.55" customHeight="1" x14ac:dyDescent="0.3">
      <c r="A5" s="118" t="s">
        <v>118</v>
      </c>
      <c r="B5" s="119"/>
      <c r="C5" s="119"/>
      <c r="D5" s="119"/>
    </row>
    <row r="6" spans="1:4" ht="15.45" customHeight="1" x14ac:dyDescent="0.3">
      <c r="A6" s="111" t="s">
        <v>2</v>
      </c>
      <c r="B6" s="112"/>
      <c r="C6" s="112"/>
      <c r="D6" s="112"/>
    </row>
    <row r="7" spans="1:4" ht="26.55" customHeight="1" x14ac:dyDescent="0.3">
      <c r="A7" s="109"/>
      <c r="B7" s="110"/>
      <c r="C7" s="110"/>
      <c r="D7" s="110"/>
    </row>
    <row r="8" spans="1:4" ht="15.45" customHeight="1" x14ac:dyDescent="0.3">
      <c r="A8" s="111" t="s">
        <v>3</v>
      </c>
      <c r="B8" s="112"/>
      <c r="C8" s="112"/>
      <c r="D8" s="112"/>
    </row>
    <row r="9" spans="1:4" ht="26.55" customHeight="1" x14ac:dyDescent="0.3">
      <c r="A9" s="109" t="s">
        <v>4</v>
      </c>
      <c r="B9" s="110"/>
      <c r="C9" s="110"/>
      <c r="D9" s="110"/>
    </row>
    <row r="10" spans="1:4" x14ac:dyDescent="0.3">
      <c r="A10" s="54"/>
      <c r="B10" s="55"/>
      <c r="C10" s="56" t="s">
        <v>5</v>
      </c>
      <c r="D10" s="56" t="s">
        <v>6</v>
      </c>
    </row>
    <row r="11" spans="1:4" x14ac:dyDescent="0.3">
      <c r="A11" s="57" t="s">
        <v>7</v>
      </c>
      <c r="B11" s="60" t="s">
        <v>8</v>
      </c>
      <c r="C11" s="60"/>
      <c r="D11" s="59"/>
    </row>
    <row r="12" spans="1:4" x14ac:dyDescent="0.3">
      <c r="A12" s="57" t="s">
        <v>9</v>
      </c>
      <c r="B12" s="58" t="s">
        <v>8</v>
      </c>
      <c r="C12" s="58"/>
      <c r="D12" s="59"/>
    </row>
    <row r="13" spans="1:4" x14ac:dyDescent="0.3">
      <c r="A13" s="57" t="s">
        <v>10</v>
      </c>
      <c r="B13" s="58" t="s">
        <v>8</v>
      </c>
      <c r="C13" s="58"/>
      <c r="D13" s="59"/>
    </row>
    <row r="14" spans="1:4" ht="16.5" customHeight="1" x14ac:dyDescent="0.3">
      <c r="A14" s="88" t="s">
        <v>11</v>
      </c>
      <c r="B14" s="60" t="s">
        <v>12</v>
      </c>
      <c r="C14" s="58"/>
      <c r="D14" s="62"/>
    </row>
    <row r="15" spans="1:4" ht="20.55" customHeight="1" x14ac:dyDescent="0.3">
      <c r="A15" s="88" t="s">
        <v>13</v>
      </c>
      <c r="B15" s="60" t="s">
        <v>12</v>
      </c>
      <c r="C15" s="60"/>
      <c r="D15" s="62"/>
    </row>
    <row r="16" spans="1:4" ht="15.45" customHeight="1" x14ac:dyDescent="0.3">
      <c r="A16" s="113" t="s">
        <v>14</v>
      </c>
      <c r="B16" s="108"/>
      <c r="C16" s="108"/>
      <c r="D16" s="108"/>
    </row>
    <row r="17" spans="1:4" ht="28.5" customHeight="1" x14ac:dyDescent="0.3">
      <c r="A17" s="107" t="s">
        <v>15</v>
      </c>
      <c r="B17" s="108"/>
      <c r="C17" s="108"/>
      <c r="D17" s="108"/>
    </row>
    <row r="18" spans="1:4" ht="28.5" customHeight="1" x14ac:dyDescent="0.3">
      <c r="A18" s="65" t="s">
        <v>16</v>
      </c>
      <c r="B18" s="66" t="s">
        <v>17</v>
      </c>
      <c r="C18" s="74">
        <f>'Z4_co EK,EP'!C5+'Z4_cwu EK,EP'!C4+'Z4_ch EK,EP'!C4</f>
        <v>0</v>
      </c>
      <c r="D18" s="74">
        <f>'Z4_co EK,EP'!D5+'Z4_cwu EK,EP'!D4+'Z4_ch EK,EP'!D4</f>
        <v>0</v>
      </c>
    </row>
    <row r="19" spans="1:4" ht="28.5" customHeight="1" x14ac:dyDescent="0.3">
      <c r="A19" s="67" t="s">
        <v>18</v>
      </c>
      <c r="B19" s="68" t="s">
        <v>17</v>
      </c>
      <c r="C19" s="77">
        <f>'Z4_co EK,EP'!C7+'Z4_cwu EK,EP'!C7+'Z4_ch EK,EP'!C7+OŚWIETLENIE!B4</f>
        <v>0</v>
      </c>
      <c r="D19" s="77">
        <f>'Z4_co EK,EP'!D7+'Z4_cwu EK,EP'!D7+'Z4_ch EK,EP'!D7+OŚWIETLENIE!C4</f>
        <v>0</v>
      </c>
    </row>
    <row r="20" spans="1:4" ht="28.5" customHeight="1" x14ac:dyDescent="0.3">
      <c r="A20" s="67" t="s">
        <v>19</v>
      </c>
      <c r="B20" s="68" t="s">
        <v>17</v>
      </c>
      <c r="C20" s="77">
        <f>'Z4_co EK,EP'!C13+'Z4_cwu EK,EP'!C13+'Z4_ch EK,EP'!C13</f>
        <v>0</v>
      </c>
      <c r="D20" s="77">
        <f>'Z4_co EK,EP'!D13+'Z4_cwu EK,EP'!D13+'Z4_ch EK,EP'!D13</f>
        <v>0</v>
      </c>
    </row>
    <row r="21" spans="1:4" ht="28.5" customHeight="1" x14ac:dyDescent="0.3">
      <c r="A21" s="67" t="s">
        <v>20</v>
      </c>
      <c r="B21" s="68" t="s">
        <v>17</v>
      </c>
      <c r="C21" s="77">
        <f>C20+C19</f>
        <v>0</v>
      </c>
      <c r="D21" s="77">
        <f>D20+D19</f>
        <v>0</v>
      </c>
    </row>
    <row r="22" spans="1:4" ht="28.5" customHeight="1" x14ac:dyDescent="0.3">
      <c r="A22" s="67" t="s">
        <v>21</v>
      </c>
      <c r="B22" s="68" t="s">
        <v>17</v>
      </c>
      <c r="C22" s="77">
        <f>'Z4_co EK,EP'!C19+'Z4_cwu EK,EP'!C19+'Z4_ch EK,EP'!C19+OŚWIETLENIE!B5-PV!B5-'TURBINA WIATROWA'!B5</f>
        <v>0</v>
      </c>
      <c r="D22" s="77">
        <f>'Z4_co EK,EP'!D19+'Z4_cwu EK,EP'!D19+'Z4_ch EK,EP'!D19+OŚWIETLENIE!C5-PV!C5-'TURBINA WIATROWA'!C5</f>
        <v>0</v>
      </c>
    </row>
    <row r="23" spans="1:4" ht="24.6" customHeight="1" x14ac:dyDescent="0.3">
      <c r="A23" s="69" t="s">
        <v>22</v>
      </c>
      <c r="B23" s="70" t="s">
        <v>23</v>
      </c>
      <c r="C23" s="75">
        <f>'Z4_co EK,EP'!C26+'Z4_cwu EK,EP'!C26+'Z4_ch EK,EP'!C26+OŚWIETLENIE!B6-PV!B6-'TURBINA WIATROWA'!B6</f>
        <v>0</v>
      </c>
      <c r="D23" s="75">
        <f>'Z4_co EK,EP'!D26+'Z4_cwu EK,EP'!D26+'Z4_ch EK,EP'!D26+OŚWIETLENIE!C6-PV!C6-'TURBINA WIATROWA'!C6</f>
        <v>0</v>
      </c>
    </row>
    <row r="24" spans="1:4" ht="28.5" customHeight="1" x14ac:dyDescent="0.3">
      <c r="A24" s="107" t="s">
        <v>24</v>
      </c>
      <c r="B24" s="108"/>
      <c r="C24" s="108"/>
      <c r="D24" s="108"/>
    </row>
    <row r="25" spans="1:4" ht="28.5" customHeight="1" x14ac:dyDescent="0.3">
      <c r="A25" s="63" t="s">
        <v>25</v>
      </c>
      <c r="B25" s="64" t="s">
        <v>26</v>
      </c>
      <c r="C25" s="64" t="e">
        <f>C18/C12</f>
        <v>#DIV/0!</v>
      </c>
      <c r="D25" s="64" t="e">
        <f>D18/D12</f>
        <v>#DIV/0!</v>
      </c>
    </row>
    <row r="26" spans="1:4" ht="28.5" customHeight="1" x14ac:dyDescent="0.3">
      <c r="A26" s="61" t="s">
        <v>27</v>
      </c>
      <c r="B26" s="64" t="s">
        <v>26</v>
      </c>
      <c r="C26" s="60" t="e">
        <f>C21/C12</f>
        <v>#DIV/0!</v>
      </c>
      <c r="D26" s="60" t="e">
        <f>D21/D12</f>
        <v>#DIV/0!</v>
      </c>
    </row>
    <row r="27" spans="1:4" ht="27.45" customHeight="1" x14ac:dyDescent="0.3">
      <c r="A27" s="61" t="s">
        <v>28</v>
      </c>
      <c r="B27" s="64" t="s">
        <v>26</v>
      </c>
      <c r="C27" s="60" t="e">
        <f>C22/C13</f>
        <v>#DIV/0!</v>
      </c>
      <c r="D27" s="60" t="e">
        <f>D22/D13</f>
        <v>#DIV/0!</v>
      </c>
    </row>
    <row r="28" spans="1:4" ht="28.5" customHeight="1" x14ac:dyDescent="0.3">
      <c r="A28" s="107" t="s">
        <v>29</v>
      </c>
      <c r="B28" s="108"/>
      <c r="C28" s="108"/>
      <c r="D28" s="108"/>
    </row>
    <row r="29" spans="1:4" ht="28.5" customHeight="1" x14ac:dyDescent="0.3">
      <c r="A29" s="126" t="s">
        <v>119</v>
      </c>
      <c r="B29" s="127"/>
      <c r="C29" s="120" t="e">
        <f>1-D22/C22</f>
        <v>#DIV/0!</v>
      </c>
      <c r="D29" s="120"/>
    </row>
    <row r="30" spans="1:4" ht="28.5" customHeight="1" x14ac:dyDescent="0.3">
      <c r="A30" s="54" t="s">
        <v>30</v>
      </c>
      <c r="B30" s="55" t="s">
        <v>31</v>
      </c>
      <c r="C30" s="76">
        <f>('Z4_co EK,EP'!C7+'Z4_cwu EK,EP'!C7)/1000</f>
        <v>0</v>
      </c>
      <c r="D30" s="76">
        <f>('Z4_co EK,EP'!D7+'Z4_cwu EK,EP'!D7)/1000</f>
        <v>0</v>
      </c>
    </row>
    <row r="31" spans="1:4" ht="28.5" customHeight="1" x14ac:dyDescent="0.3">
      <c r="A31" s="54" t="s">
        <v>32</v>
      </c>
      <c r="B31" s="55" t="s">
        <v>31</v>
      </c>
      <c r="C31" s="121">
        <f>C30-D30</f>
        <v>0</v>
      </c>
      <c r="D31" s="122"/>
    </row>
    <row r="32" spans="1:4" ht="28.5" customHeight="1" x14ac:dyDescent="0.3">
      <c r="A32" s="54" t="s">
        <v>33</v>
      </c>
      <c r="B32" s="55" t="s">
        <v>31</v>
      </c>
      <c r="C32" s="76">
        <f>(OŚWIETLENIE!B4/1000+'Z4_co EK,EP'!C13+'Z4_cwu EK,EP'!C13+'Z4_ch EK,EP'!C13+'Z4_ch EK,EP'!C5)/1000</f>
        <v>0</v>
      </c>
      <c r="D32" s="76">
        <f>(OŚWIETLENIE!C4/1000+'Z4_co EK,EP'!D13+'Z4_cwu EK,EP'!D13+'Z4_ch EK,EP'!D13+'Z4_ch EK,EP'!D5)/1000</f>
        <v>0</v>
      </c>
    </row>
    <row r="33" spans="1:4" ht="28.5" customHeight="1" x14ac:dyDescent="0.3">
      <c r="A33" s="54" t="s">
        <v>34</v>
      </c>
      <c r="B33" s="55" t="s">
        <v>31</v>
      </c>
      <c r="C33" s="121">
        <f>C32-D32</f>
        <v>0</v>
      </c>
      <c r="D33" s="122"/>
    </row>
    <row r="34" spans="1:4" ht="28.5" customHeight="1" x14ac:dyDescent="0.3">
      <c r="A34" s="54" t="s">
        <v>35</v>
      </c>
      <c r="B34" s="55" t="s">
        <v>31</v>
      </c>
      <c r="C34" s="76">
        <f>C30+C32</f>
        <v>0</v>
      </c>
      <c r="D34" s="76">
        <f>D30+D32</f>
        <v>0</v>
      </c>
    </row>
    <row r="35" spans="1:4" ht="28.5" customHeight="1" x14ac:dyDescent="0.3">
      <c r="A35" s="54" t="s">
        <v>36</v>
      </c>
      <c r="B35" s="55" t="s">
        <v>31</v>
      </c>
      <c r="C35" s="123">
        <f>C34-D34</f>
        <v>0</v>
      </c>
      <c r="D35" s="123"/>
    </row>
    <row r="36" spans="1:4" ht="28.5" customHeight="1" x14ac:dyDescent="0.3">
      <c r="A36" s="54" t="s">
        <v>37</v>
      </c>
      <c r="B36" s="55" t="s">
        <v>31</v>
      </c>
      <c r="C36" s="76">
        <f>PV!B4/1000</f>
        <v>0</v>
      </c>
      <c r="D36" s="76">
        <f>PV!C4/1000</f>
        <v>0</v>
      </c>
    </row>
    <row r="37" spans="1:4" ht="28.5" customHeight="1" x14ac:dyDescent="0.3">
      <c r="A37" s="71" t="s">
        <v>38</v>
      </c>
      <c r="B37" s="72" t="s">
        <v>39</v>
      </c>
      <c r="C37" s="125">
        <f>C23-D23</f>
        <v>0</v>
      </c>
      <c r="D37" s="125"/>
    </row>
    <row r="40" spans="1:4" ht="13.2" x14ac:dyDescent="0.3">
      <c r="A40" s="99" t="s">
        <v>40</v>
      </c>
      <c r="B40" s="73"/>
      <c r="C40" s="73"/>
      <c r="D40" s="73"/>
    </row>
    <row r="41" spans="1:4" ht="30" customHeight="1" x14ac:dyDescent="0.3">
      <c r="A41" s="110" t="s">
        <v>110</v>
      </c>
      <c r="B41" s="124"/>
      <c r="C41" s="124"/>
      <c r="D41" s="124"/>
    </row>
  </sheetData>
  <mergeCells count="20">
    <mergeCell ref="C29:D29"/>
    <mergeCell ref="C31:D31"/>
    <mergeCell ref="C33:D33"/>
    <mergeCell ref="C35:D35"/>
    <mergeCell ref="A41:D41"/>
    <mergeCell ref="C37:D37"/>
    <mergeCell ref="A29:B29"/>
    <mergeCell ref="A6:D6"/>
    <mergeCell ref="A1:D1"/>
    <mergeCell ref="A2:D2"/>
    <mergeCell ref="A3:D3"/>
    <mergeCell ref="A4:D4"/>
    <mergeCell ref="A5:D5"/>
    <mergeCell ref="A17:D17"/>
    <mergeCell ref="A24:D24"/>
    <mergeCell ref="A28:D28"/>
    <mergeCell ref="A7:D7"/>
    <mergeCell ref="A8:D8"/>
    <mergeCell ref="A9:D9"/>
    <mergeCell ref="A16:D16"/>
  </mergeCells>
  <pageMargins left="0.90279508101851969" right="0.36115625000000001" top="0.36115625000000001" bottom="0.36115625000000001" header="0.3" footer="0.3"/>
  <pageSetup paperSize="9" orientation="portrait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6"/>
  <sheetViews>
    <sheetView zoomScale="85" zoomScaleNormal="85" zoomScaleSheetLayoutView="100" workbookViewId="0">
      <selection activeCell="D26" sqref="D26"/>
    </sheetView>
  </sheetViews>
  <sheetFormatPr defaultColWidth="9.21875" defaultRowHeight="13.2" x14ac:dyDescent="0.3"/>
  <cols>
    <col min="1" max="1" width="46.33203125" style="1" customWidth="1"/>
    <col min="2" max="2" width="13.5546875" style="1" customWidth="1"/>
    <col min="3" max="4" width="16.5546875" style="1" customWidth="1"/>
    <col min="5" max="5" width="36.88671875" style="1" customWidth="1"/>
    <col min="6" max="255" width="9.21875" style="1"/>
    <col min="256" max="256" width="31.5546875" style="1" customWidth="1"/>
    <col min="257" max="257" width="13.21875" style="1" customWidth="1"/>
    <col min="258" max="258" width="16.5546875" style="1" customWidth="1"/>
    <col min="259" max="259" width="16.77734375" style="1" customWidth="1"/>
    <col min="260" max="260" width="0" style="1" hidden="1" customWidth="1"/>
    <col min="261" max="511" width="9.21875" style="1"/>
    <col min="512" max="512" width="31.5546875" style="1" customWidth="1"/>
    <col min="513" max="513" width="13.21875" style="1" customWidth="1"/>
    <col min="514" max="514" width="16.5546875" style="1" customWidth="1"/>
    <col min="515" max="515" width="16.77734375" style="1" customWidth="1"/>
    <col min="516" max="516" width="0" style="1" hidden="1" customWidth="1"/>
    <col min="517" max="767" width="9.21875" style="1"/>
    <col min="768" max="768" width="31.5546875" style="1" customWidth="1"/>
    <col min="769" max="769" width="13.21875" style="1" customWidth="1"/>
    <col min="770" max="770" width="16.5546875" style="1" customWidth="1"/>
    <col min="771" max="771" width="16.77734375" style="1" customWidth="1"/>
    <col min="772" max="772" width="0" style="1" hidden="1" customWidth="1"/>
    <col min="773" max="1023" width="9.21875" style="1"/>
    <col min="1024" max="1024" width="31.5546875" style="1" customWidth="1"/>
    <col min="1025" max="1025" width="13.21875" style="1" customWidth="1"/>
    <col min="1026" max="1026" width="16.5546875" style="1" customWidth="1"/>
    <col min="1027" max="1027" width="16.77734375" style="1" customWidth="1"/>
    <col min="1028" max="1028" width="0" style="1" hidden="1" customWidth="1"/>
    <col min="1029" max="1279" width="9.21875" style="1"/>
    <col min="1280" max="1280" width="31.5546875" style="1" customWidth="1"/>
    <col min="1281" max="1281" width="13.21875" style="1" customWidth="1"/>
    <col min="1282" max="1282" width="16.5546875" style="1" customWidth="1"/>
    <col min="1283" max="1283" width="16.77734375" style="1" customWidth="1"/>
    <col min="1284" max="1284" width="0" style="1" hidden="1" customWidth="1"/>
    <col min="1285" max="1535" width="9.21875" style="1"/>
    <col min="1536" max="1536" width="31.5546875" style="1" customWidth="1"/>
    <col min="1537" max="1537" width="13.21875" style="1" customWidth="1"/>
    <col min="1538" max="1538" width="16.5546875" style="1" customWidth="1"/>
    <col min="1539" max="1539" width="16.77734375" style="1" customWidth="1"/>
    <col min="1540" max="1540" width="0" style="1" hidden="1" customWidth="1"/>
    <col min="1541" max="1791" width="9.21875" style="1"/>
    <col min="1792" max="1792" width="31.5546875" style="1" customWidth="1"/>
    <col min="1793" max="1793" width="13.21875" style="1" customWidth="1"/>
    <col min="1794" max="1794" width="16.5546875" style="1" customWidth="1"/>
    <col min="1795" max="1795" width="16.77734375" style="1" customWidth="1"/>
    <col min="1796" max="1796" width="0" style="1" hidden="1" customWidth="1"/>
    <col min="1797" max="2047" width="9.21875" style="1"/>
    <col min="2048" max="2048" width="31.5546875" style="1" customWidth="1"/>
    <col min="2049" max="2049" width="13.21875" style="1" customWidth="1"/>
    <col min="2050" max="2050" width="16.5546875" style="1" customWidth="1"/>
    <col min="2051" max="2051" width="16.77734375" style="1" customWidth="1"/>
    <col min="2052" max="2052" width="0" style="1" hidden="1" customWidth="1"/>
    <col min="2053" max="2303" width="9.21875" style="1"/>
    <col min="2304" max="2304" width="31.5546875" style="1" customWidth="1"/>
    <col min="2305" max="2305" width="13.21875" style="1" customWidth="1"/>
    <col min="2306" max="2306" width="16.5546875" style="1" customWidth="1"/>
    <col min="2307" max="2307" width="16.77734375" style="1" customWidth="1"/>
    <col min="2308" max="2308" width="0" style="1" hidden="1" customWidth="1"/>
    <col min="2309" max="2559" width="9.21875" style="1"/>
    <col min="2560" max="2560" width="31.5546875" style="1" customWidth="1"/>
    <col min="2561" max="2561" width="13.21875" style="1" customWidth="1"/>
    <col min="2562" max="2562" width="16.5546875" style="1" customWidth="1"/>
    <col min="2563" max="2563" width="16.77734375" style="1" customWidth="1"/>
    <col min="2564" max="2564" width="0" style="1" hidden="1" customWidth="1"/>
    <col min="2565" max="2815" width="9.21875" style="1"/>
    <col min="2816" max="2816" width="31.5546875" style="1" customWidth="1"/>
    <col min="2817" max="2817" width="13.21875" style="1" customWidth="1"/>
    <col min="2818" max="2818" width="16.5546875" style="1" customWidth="1"/>
    <col min="2819" max="2819" width="16.77734375" style="1" customWidth="1"/>
    <col min="2820" max="2820" width="0" style="1" hidden="1" customWidth="1"/>
    <col min="2821" max="3071" width="9.21875" style="1"/>
    <col min="3072" max="3072" width="31.5546875" style="1" customWidth="1"/>
    <col min="3073" max="3073" width="13.21875" style="1" customWidth="1"/>
    <col min="3074" max="3074" width="16.5546875" style="1" customWidth="1"/>
    <col min="3075" max="3075" width="16.77734375" style="1" customWidth="1"/>
    <col min="3076" max="3076" width="0" style="1" hidden="1" customWidth="1"/>
    <col min="3077" max="3327" width="9.21875" style="1"/>
    <col min="3328" max="3328" width="31.5546875" style="1" customWidth="1"/>
    <col min="3329" max="3329" width="13.21875" style="1" customWidth="1"/>
    <col min="3330" max="3330" width="16.5546875" style="1" customWidth="1"/>
    <col min="3331" max="3331" width="16.77734375" style="1" customWidth="1"/>
    <col min="3332" max="3332" width="0" style="1" hidden="1" customWidth="1"/>
    <col min="3333" max="3583" width="9.21875" style="1"/>
    <col min="3584" max="3584" width="31.5546875" style="1" customWidth="1"/>
    <col min="3585" max="3585" width="13.21875" style="1" customWidth="1"/>
    <col min="3586" max="3586" width="16.5546875" style="1" customWidth="1"/>
    <col min="3587" max="3587" width="16.77734375" style="1" customWidth="1"/>
    <col min="3588" max="3588" width="0" style="1" hidden="1" customWidth="1"/>
    <col min="3589" max="3839" width="9.21875" style="1"/>
    <col min="3840" max="3840" width="31.5546875" style="1" customWidth="1"/>
    <col min="3841" max="3841" width="13.21875" style="1" customWidth="1"/>
    <col min="3842" max="3842" width="16.5546875" style="1" customWidth="1"/>
    <col min="3843" max="3843" width="16.77734375" style="1" customWidth="1"/>
    <col min="3844" max="3844" width="0" style="1" hidden="1" customWidth="1"/>
    <col min="3845" max="4095" width="9.21875" style="1"/>
    <col min="4096" max="4096" width="31.5546875" style="1" customWidth="1"/>
    <col min="4097" max="4097" width="13.21875" style="1" customWidth="1"/>
    <col min="4098" max="4098" width="16.5546875" style="1" customWidth="1"/>
    <col min="4099" max="4099" width="16.77734375" style="1" customWidth="1"/>
    <col min="4100" max="4100" width="0" style="1" hidden="1" customWidth="1"/>
    <col min="4101" max="4351" width="9.21875" style="1"/>
    <col min="4352" max="4352" width="31.5546875" style="1" customWidth="1"/>
    <col min="4353" max="4353" width="13.21875" style="1" customWidth="1"/>
    <col min="4354" max="4354" width="16.5546875" style="1" customWidth="1"/>
    <col min="4355" max="4355" width="16.77734375" style="1" customWidth="1"/>
    <col min="4356" max="4356" width="0" style="1" hidden="1" customWidth="1"/>
    <col min="4357" max="4607" width="9.21875" style="1"/>
    <col min="4608" max="4608" width="31.5546875" style="1" customWidth="1"/>
    <col min="4609" max="4609" width="13.21875" style="1" customWidth="1"/>
    <col min="4610" max="4610" width="16.5546875" style="1" customWidth="1"/>
    <col min="4611" max="4611" width="16.77734375" style="1" customWidth="1"/>
    <col min="4612" max="4612" width="0" style="1" hidden="1" customWidth="1"/>
    <col min="4613" max="4863" width="9.21875" style="1"/>
    <col min="4864" max="4864" width="31.5546875" style="1" customWidth="1"/>
    <col min="4865" max="4865" width="13.21875" style="1" customWidth="1"/>
    <col min="4866" max="4866" width="16.5546875" style="1" customWidth="1"/>
    <col min="4867" max="4867" width="16.77734375" style="1" customWidth="1"/>
    <col min="4868" max="4868" width="0" style="1" hidden="1" customWidth="1"/>
    <col min="4869" max="5119" width="9.21875" style="1"/>
    <col min="5120" max="5120" width="31.5546875" style="1" customWidth="1"/>
    <col min="5121" max="5121" width="13.21875" style="1" customWidth="1"/>
    <col min="5122" max="5122" width="16.5546875" style="1" customWidth="1"/>
    <col min="5123" max="5123" width="16.77734375" style="1" customWidth="1"/>
    <col min="5124" max="5124" width="0" style="1" hidden="1" customWidth="1"/>
    <col min="5125" max="5375" width="9.21875" style="1"/>
    <col min="5376" max="5376" width="31.5546875" style="1" customWidth="1"/>
    <col min="5377" max="5377" width="13.21875" style="1" customWidth="1"/>
    <col min="5378" max="5378" width="16.5546875" style="1" customWidth="1"/>
    <col min="5379" max="5379" width="16.77734375" style="1" customWidth="1"/>
    <col min="5380" max="5380" width="0" style="1" hidden="1" customWidth="1"/>
    <col min="5381" max="5631" width="9.21875" style="1"/>
    <col min="5632" max="5632" width="31.5546875" style="1" customWidth="1"/>
    <col min="5633" max="5633" width="13.21875" style="1" customWidth="1"/>
    <col min="5634" max="5634" width="16.5546875" style="1" customWidth="1"/>
    <col min="5635" max="5635" width="16.77734375" style="1" customWidth="1"/>
    <col min="5636" max="5636" width="0" style="1" hidden="1" customWidth="1"/>
    <col min="5637" max="5887" width="9.21875" style="1"/>
    <col min="5888" max="5888" width="31.5546875" style="1" customWidth="1"/>
    <col min="5889" max="5889" width="13.21875" style="1" customWidth="1"/>
    <col min="5890" max="5890" width="16.5546875" style="1" customWidth="1"/>
    <col min="5891" max="5891" width="16.77734375" style="1" customWidth="1"/>
    <col min="5892" max="5892" width="0" style="1" hidden="1" customWidth="1"/>
    <col min="5893" max="6143" width="9.21875" style="1"/>
    <col min="6144" max="6144" width="31.5546875" style="1" customWidth="1"/>
    <col min="6145" max="6145" width="13.21875" style="1" customWidth="1"/>
    <col min="6146" max="6146" width="16.5546875" style="1" customWidth="1"/>
    <col min="6147" max="6147" width="16.77734375" style="1" customWidth="1"/>
    <col min="6148" max="6148" width="0" style="1" hidden="1" customWidth="1"/>
    <col min="6149" max="6399" width="9.21875" style="1"/>
    <col min="6400" max="6400" width="31.5546875" style="1" customWidth="1"/>
    <col min="6401" max="6401" width="13.21875" style="1" customWidth="1"/>
    <col min="6402" max="6402" width="16.5546875" style="1" customWidth="1"/>
    <col min="6403" max="6403" width="16.77734375" style="1" customWidth="1"/>
    <col min="6404" max="6404" width="0" style="1" hidden="1" customWidth="1"/>
    <col min="6405" max="6655" width="9.21875" style="1"/>
    <col min="6656" max="6656" width="31.5546875" style="1" customWidth="1"/>
    <col min="6657" max="6657" width="13.21875" style="1" customWidth="1"/>
    <col min="6658" max="6658" width="16.5546875" style="1" customWidth="1"/>
    <col min="6659" max="6659" width="16.77734375" style="1" customWidth="1"/>
    <col min="6660" max="6660" width="0" style="1" hidden="1" customWidth="1"/>
    <col min="6661" max="6911" width="9.21875" style="1"/>
    <col min="6912" max="6912" width="31.5546875" style="1" customWidth="1"/>
    <col min="6913" max="6913" width="13.21875" style="1" customWidth="1"/>
    <col min="6914" max="6914" width="16.5546875" style="1" customWidth="1"/>
    <col min="6915" max="6915" width="16.77734375" style="1" customWidth="1"/>
    <col min="6916" max="6916" width="0" style="1" hidden="1" customWidth="1"/>
    <col min="6917" max="7167" width="9.21875" style="1"/>
    <col min="7168" max="7168" width="31.5546875" style="1" customWidth="1"/>
    <col min="7169" max="7169" width="13.21875" style="1" customWidth="1"/>
    <col min="7170" max="7170" width="16.5546875" style="1" customWidth="1"/>
    <col min="7171" max="7171" width="16.77734375" style="1" customWidth="1"/>
    <col min="7172" max="7172" width="0" style="1" hidden="1" customWidth="1"/>
    <col min="7173" max="7423" width="9.21875" style="1"/>
    <col min="7424" max="7424" width="31.5546875" style="1" customWidth="1"/>
    <col min="7425" max="7425" width="13.21875" style="1" customWidth="1"/>
    <col min="7426" max="7426" width="16.5546875" style="1" customWidth="1"/>
    <col min="7427" max="7427" width="16.77734375" style="1" customWidth="1"/>
    <col min="7428" max="7428" width="0" style="1" hidden="1" customWidth="1"/>
    <col min="7429" max="7679" width="9.21875" style="1"/>
    <col min="7680" max="7680" width="31.5546875" style="1" customWidth="1"/>
    <col min="7681" max="7681" width="13.21875" style="1" customWidth="1"/>
    <col min="7682" max="7682" width="16.5546875" style="1" customWidth="1"/>
    <col min="7683" max="7683" width="16.77734375" style="1" customWidth="1"/>
    <col min="7684" max="7684" width="0" style="1" hidden="1" customWidth="1"/>
    <col min="7685" max="7935" width="9.21875" style="1"/>
    <col min="7936" max="7936" width="31.5546875" style="1" customWidth="1"/>
    <col min="7937" max="7937" width="13.21875" style="1" customWidth="1"/>
    <col min="7938" max="7938" width="16.5546875" style="1" customWidth="1"/>
    <col min="7939" max="7939" width="16.77734375" style="1" customWidth="1"/>
    <col min="7940" max="7940" width="0" style="1" hidden="1" customWidth="1"/>
    <col min="7941" max="8191" width="9.21875" style="1"/>
    <col min="8192" max="8192" width="31.5546875" style="1" customWidth="1"/>
    <col min="8193" max="8193" width="13.21875" style="1" customWidth="1"/>
    <col min="8194" max="8194" width="16.5546875" style="1" customWidth="1"/>
    <col min="8195" max="8195" width="16.77734375" style="1" customWidth="1"/>
    <col min="8196" max="8196" width="0" style="1" hidden="1" customWidth="1"/>
    <col min="8197" max="8447" width="9.21875" style="1"/>
    <col min="8448" max="8448" width="31.5546875" style="1" customWidth="1"/>
    <col min="8449" max="8449" width="13.21875" style="1" customWidth="1"/>
    <col min="8450" max="8450" width="16.5546875" style="1" customWidth="1"/>
    <col min="8451" max="8451" width="16.77734375" style="1" customWidth="1"/>
    <col min="8452" max="8452" width="0" style="1" hidden="1" customWidth="1"/>
    <col min="8453" max="8703" width="9.21875" style="1"/>
    <col min="8704" max="8704" width="31.5546875" style="1" customWidth="1"/>
    <col min="8705" max="8705" width="13.21875" style="1" customWidth="1"/>
    <col min="8706" max="8706" width="16.5546875" style="1" customWidth="1"/>
    <col min="8707" max="8707" width="16.77734375" style="1" customWidth="1"/>
    <col min="8708" max="8708" width="0" style="1" hidden="1" customWidth="1"/>
    <col min="8709" max="8959" width="9.21875" style="1"/>
    <col min="8960" max="8960" width="31.5546875" style="1" customWidth="1"/>
    <col min="8961" max="8961" width="13.21875" style="1" customWidth="1"/>
    <col min="8962" max="8962" width="16.5546875" style="1" customWidth="1"/>
    <col min="8963" max="8963" width="16.77734375" style="1" customWidth="1"/>
    <col min="8964" max="8964" width="0" style="1" hidden="1" customWidth="1"/>
    <col min="8965" max="9215" width="9.21875" style="1"/>
    <col min="9216" max="9216" width="31.5546875" style="1" customWidth="1"/>
    <col min="9217" max="9217" width="13.21875" style="1" customWidth="1"/>
    <col min="9218" max="9218" width="16.5546875" style="1" customWidth="1"/>
    <col min="9219" max="9219" width="16.77734375" style="1" customWidth="1"/>
    <col min="9220" max="9220" width="0" style="1" hidden="1" customWidth="1"/>
    <col min="9221" max="9471" width="9.21875" style="1"/>
    <col min="9472" max="9472" width="31.5546875" style="1" customWidth="1"/>
    <col min="9473" max="9473" width="13.21875" style="1" customWidth="1"/>
    <col min="9474" max="9474" width="16.5546875" style="1" customWidth="1"/>
    <col min="9475" max="9475" width="16.77734375" style="1" customWidth="1"/>
    <col min="9476" max="9476" width="0" style="1" hidden="1" customWidth="1"/>
    <col min="9477" max="9727" width="9.21875" style="1"/>
    <col min="9728" max="9728" width="31.5546875" style="1" customWidth="1"/>
    <col min="9729" max="9729" width="13.21875" style="1" customWidth="1"/>
    <col min="9730" max="9730" width="16.5546875" style="1" customWidth="1"/>
    <col min="9731" max="9731" width="16.77734375" style="1" customWidth="1"/>
    <col min="9732" max="9732" width="0" style="1" hidden="1" customWidth="1"/>
    <col min="9733" max="9983" width="9.21875" style="1"/>
    <col min="9984" max="9984" width="31.5546875" style="1" customWidth="1"/>
    <col min="9985" max="9985" width="13.21875" style="1" customWidth="1"/>
    <col min="9986" max="9986" width="16.5546875" style="1" customWidth="1"/>
    <col min="9987" max="9987" width="16.77734375" style="1" customWidth="1"/>
    <col min="9988" max="9988" width="0" style="1" hidden="1" customWidth="1"/>
    <col min="9989" max="10239" width="9.21875" style="1"/>
    <col min="10240" max="10240" width="31.5546875" style="1" customWidth="1"/>
    <col min="10241" max="10241" width="13.21875" style="1" customWidth="1"/>
    <col min="10242" max="10242" width="16.5546875" style="1" customWidth="1"/>
    <col min="10243" max="10243" width="16.77734375" style="1" customWidth="1"/>
    <col min="10244" max="10244" width="0" style="1" hidden="1" customWidth="1"/>
    <col min="10245" max="10495" width="9.21875" style="1"/>
    <col min="10496" max="10496" width="31.5546875" style="1" customWidth="1"/>
    <col min="10497" max="10497" width="13.21875" style="1" customWidth="1"/>
    <col min="10498" max="10498" width="16.5546875" style="1" customWidth="1"/>
    <col min="10499" max="10499" width="16.77734375" style="1" customWidth="1"/>
    <col min="10500" max="10500" width="0" style="1" hidden="1" customWidth="1"/>
    <col min="10501" max="10751" width="9.21875" style="1"/>
    <col min="10752" max="10752" width="31.5546875" style="1" customWidth="1"/>
    <col min="10753" max="10753" width="13.21875" style="1" customWidth="1"/>
    <col min="10754" max="10754" width="16.5546875" style="1" customWidth="1"/>
    <col min="10755" max="10755" width="16.77734375" style="1" customWidth="1"/>
    <col min="10756" max="10756" width="0" style="1" hidden="1" customWidth="1"/>
    <col min="10757" max="11007" width="9.21875" style="1"/>
    <col min="11008" max="11008" width="31.5546875" style="1" customWidth="1"/>
    <col min="11009" max="11009" width="13.21875" style="1" customWidth="1"/>
    <col min="11010" max="11010" width="16.5546875" style="1" customWidth="1"/>
    <col min="11011" max="11011" width="16.77734375" style="1" customWidth="1"/>
    <col min="11012" max="11012" width="0" style="1" hidden="1" customWidth="1"/>
    <col min="11013" max="11263" width="9.21875" style="1"/>
    <col min="11264" max="11264" width="31.5546875" style="1" customWidth="1"/>
    <col min="11265" max="11265" width="13.21875" style="1" customWidth="1"/>
    <col min="11266" max="11266" width="16.5546875" style="1" customWidth="1"/>
    <col min="11267" max="11267" width="16.77734375" style="1" customWidth="1"/>
    <col min="11268" max="11268" width="0" style="1" hidden="1" customWidth="1"/>
    <col min="11269" max="11519" width="9.21875" style="1"/>
    <col min="11520" max="11520" width="31.5546875" style="1" customWidth="1"/>
    <col min="11521" max="11521" width="13.21875" style="1" customWidth="1"/>
    <col min="11522" max="11522" width="16.5546875" style="1" customWidth="1"/>
    <col min="11523" max="11523" width="16.77734375" style="1" customWidth="1"/>
    <col min="11524" max="11524" width="0" style="1" hidden="1" customWidth="1"/>
    <col min="11525" max="11775" width="9.21875" style="1"/>
    <col min="11776" max="11776" width="31.5546875" style="1" customWidth="1"/>
    <col min="11777" max="11777" width="13.21875" style="1" customWidth="1"/>
    <col min="11778" max="11778" width="16.5546875" style="1" customWidth="1"/>
    <col min="11779" max="11779" width="16.77734375" style="1" customWidth="1"/>
    <col min="11780" max="11780" width="0" style="1" hidden="1" customWidth="1"/>
    <col min="11781" max="12031" width="9.21875" style="1"/>
    <col min="12032" max="12032" width="31.5546875" style="1" customWidth="1"/>
    <col min="12033" max="12033" width="13.21875" style="1" customWidth="1"/>
    <col min="12034" max="12034" width="16.5546875" style="1" customWidth="1"/>
    <col min="12035" max="12035" width="16.77734375" style="1" customWidth="1"/>
    <col min="12036" max="12036" width="0" style="1" hidden="1" customWidth="1"/>
    <col min="12037" max="12287" width="9.21875" style="1"/>
    <col min="12288" max="12288" width="31.5546875" style="1" customWidth="1"/>
    <col min="12289" max="12289" width="13.21875" style="1" customWidth="1"/>
    <col min="12290" max="12290" width="16.5546875" style="1" customWidth="1"/>
    <col min="12291" max="12291" width="16.77734375" style="1" customWidth="1"/>
    <col min="12292" max="12292" width="0" style="1" hidden="1" customWidth="1"/>
    <col min="12293" max="12543" width="9.21875" style="1"/>
    <col min="12544" max="12544" width="31.5546875" style="1" customWidth="1"/>
    <col min="12545" max="12545" width="13.21875" style="1" customWidth="1"/>
    <col min="12546" max="12546" width="16.5546875" style="1" customWidth="1"/>
    <col min="12547" max="12547" width="16.77734375" style="1" customWidth="1"/>
    <col min="12548" max="12548" width="0" style="1" hidden="1" customWidth="1"/>
    <col min="12549" max="12799" width="9.21875" style="1"/>
    <col min="12800" max="12800" width="31.5546875" style="1" customWidth="1"/>
    <col min="12801" max="12801" width="13.21875" style="1" customWidth="1"/>
    <col min="12802" max="12802" width="16.5546875" style="1" customWidth="1"/>
    <col min="12803" max="12803" width="16.77734375" style="1" customWidth="1"/>
    <col min="12804" max="12804" width="0" style="1" hidden="1" customWidth="1"/>
    <col min="12805" max="13055" width="9.21875" style="1"/>
    <col min="13056" max="13056" width="31.5546875" style="1" customWidth="1"/>
    <col min="13057" max="13057" width="13.21875" style="1" customWidth="1"/>
    <col min="13058" max="13058" width="16.5546875" style="1" customWidth="1"/>
    <col min="13059" max="13059" width="16.77734375" style="1" customWidth="1"/>
    <col min="13060" max="13060" width="0" style="1" hidden="1" customWidth="1"/>
    <col min="13061" max="13311" width="9.21875" style="1"/>
    <col min="13312" max="13312" width="31.5546875" style="1" customWidth="1"/>
    <col min="13313" max="13313" width="13.21875" style="1" customWidth="1"/>
    <col min="13314" max="13314" width="16.5546875" style="1" customWidth="1"/>
    <col min="13315" max="13315" width="16.77734375" style="1" customWidth="1"/>
    <col min="13316" max="13316" width="0" style="1" hidden="1" customWidth="1"/>
    <col min="13317" max="13567" width="9.21875" style="1"/>
    <col min="13568" max="13568" width="31.5546875" style="1" customWidth="1"/>
    <col min="13569" max="13569" width="13.21875" style="1" customWidth="1"/>
    <col min="13570" max="13570" width="16.5546875" style="1" customWidth="1"/>
    <col min="13571" max="13571" width="16.77734375" style="1" customWidth="1"/>
    <col min="13572" max="13572" width="0" style="1" hidden="1" customWidth="1"/>
    <col min="13573" max="13823" width="9.21875" style="1"/>
    <col min="13824" max="13824" width="31.5546875" style="1" customWidth="1"/>
    <col min="13825" max="13825" width="13.21875" style="1" customWidth="1"/>
    <col min="13826" max="13826" width="16.5546875" style="1" customWidth="1"/>
    <col min="13827" max="13827" width="16.77734375" style="1" customWidth="1"/>
    <col min="13828" max="13828" width="0" style="1" hidden="1" customWidth="1"/>
    <col min="13829" max="14079" width="9.21875" style="1"/>
    <col min="14080" max="14080" width="31.5546875" style="1" customWidth="1"/>
    <col min="14081" max="14081" width="13.21875" style="1" customWidth="1"/>
    <col min="14082" max="14082" width="16.5546875" style="1" customWidth="1"/>
    <col min="14083" max="14083" width="16.77734375" style="1" customWidth="1"/>
    <col min="14084" max="14084" width="0" style="1" hidden="1" customWidth="1"/>
    <col min="14085" max="14335" width="9.21875" style="1"/>
    <col min="14336" max="14336" width="31.5546875" style="1" customWidth="1"/>
    <col min="14337" max="14337" width="13.21875" style="1" customWidth="1"/>
    <col min="14338" max="14338" width="16.5546875" style="1" customWidth="1"/>
    <col min="14339" max="14339" width="16.77734375" style="1" customWidth="1"/>
    <col min="14340" max="14340" width="0" style="1" hidden="1" customWidth="1"/>
    <col min="14341" max="14591" width="9.21875" style="1"/>
    <col min="14592" max="14592" width="31.5546875" style="1" customWidth="1"/>
    <col min="14593" max="14593" width="13.21875" style="1" customWidth="1"/>
    <col min="14594" max="14594" width="16.5546875" style="1" customWidth="1"/>
    <col min="14595" max="14595" width="16.77734375" style="1" customWidth="1"/>
    <col min="14596" max="14596" width="0" style="1" hidden="1" customWidth="1"/>
    <col min="14597" max="14847" width="9.21875" style="1"/>
    <col min="14848" max="14848" width="31.5546875" style="1" customWidth="1"/>
    <col min="14849" max="14849" width="13.21875" style="1" customWidth="1"/>
    <col min="14850" max="14850" width="16.5546875" style="1" customWidth="1"/>
    <col min="14851" max="14851" width="16.77734375" style="1" customWidth="1"/>
    <col min="14852" max="14852" width="0" style="1" hidden="1" customWidth="1"/>
    <col min="14853" max="15103" width="9.21875" style="1"/>
    <col min="15104" max="15104" width="31.5546875" style="1" customWidth="1"/>
    <col min="15105" max="15105" width="13.21875" style="1" customWidth="1"/>
    <col min="15106" max="15106" width="16.5546875" style="1" customWidth="1"/>
    <col min="15107" max="15107" width="16.77734375" style="1" customWidth="1"/>
    <col min="15108" max="15108" width="0" style="1" hidden="1" customWidth="1"/>
    <col min="15109" max="15359" width="9.21875" style="1"/>
    <col min="15360" max="15360" width="31.5546875" style="1" customWidth="1"/>
    <col min="15361" max="15361" width="13.21875" style="1" customWidth="1"/>
    <col min="15362" max="15362" width="16.5546875" style="1" customWidth="1"/>
    <col min="15363" max="15363" width="16.77734375" style="1" customWidth="1"/>
    <col min="15364" max="15364" width="0" style="1" hidden="1" customWidth="1"/>
    <col min="15365" max="15615" width="9.21875" style="1"/>
    <col min="15616" max="15616" width="31.5546875" style="1" customWidth="1"/>
    <col min="15617" max="15617" width="13.21875" style="1" customWidth="1"/>
    <col min="15618" max="15618" width="16.5546875" style="1" customWidth="1"/>
    <col min="15619" max="15619" width="16.77734375" style="1" customWidth="1"/>
    <col min="15620" max="15620" width="0" style="1" hidden="1" customWidth="1"/>
    <col min="15621" max="15871" width="9.21875" style="1"/>
    <col min="15872" max="15872" width="31.5546875" style="1" customWidth="1"/>
    <col min="15873" max="15873" width="13.21875" style="1" customWidth="1"/>
    <col min="15874" max="15874" width="16.5546875" style="1" customWidth="1"/>
    <col min="15875" max="15875" width="16.77734375" style="1" customWidth="1"/>
    <col min="15876" max="15876" width="0" style="1" hidden="1" customWidth="1"/>
    <col min="15877" max="16127" width="9.21875" style="1"/>
    <col min="16128" max="16128" width="31.5546875" style="1" customWidth="1"/>
    <col min="16129" max="16129" width="13.21875" style="1" customWidth="1"/>
    <col min="16130" max="16130" width="16.5546875" style="1" customWidth="1"/>
    <col min="16131" max="16131" width="16.77734375" style="1" customWidth="1"/>
    <col min="16132" max="16132" width="0" style="1" hidden="1" customWidth="1"/>
    <col min="16133" max="16384" width="9.21875" style="1"/>
  </cols>
  <sheetData>
    <row r="1" spans="1:5" s="3" customFormat="1" ht="22.5" customHeight="1" x14ac:dyDescent="0.3">
      <c r="A1" s="134" t="s">
        <v>41</v>
      </c>
      <c r="B1" s="135"/>
      <c r="C1" s="135"/>
      <c r="D1" s="135"/>
      <c r="E1" s="136"/>
    </row>
    <row r="2" spans="1:5" ht="27.6" customHeight="1" x14ac:dyDescent="0.3">
      <c r="A2" s="10" t="s">
        <v>42</v>
      </c>
      <c r="B2" s="10" t="s">
        <v>43</v>
      </c>
      <c r="C2" s="6" t="s">
        <v>44</v>
      </c>
      <c r="D2" s="6" t="s">
        <v>45</v>
      </c>
      <c r="E2" s="85" t="s">
        <v>46</v>
      </c>
    </row>
    <row r="3" spans="1:5" ht="14.55" customHeight="1" x14ac:dyDescent="0.3">
      <c r="A3" s="4" t="s">
        <v>47</v>
      </c>
      <c r="B3" s="4" t="s">
        <v>48</v>
      </c>
      <c r="C3" s="4" t="s">
        <v>49</v>
      </c>
      <c r="D3" s="4" t="s">
        <v>50</v>
      </c>
      <c r="E3" s="86"/>
    </row>
    <row r="4" spans="1:5" ht="40.5" customHeight="1" x14ac:dyDescent="0.3">
      <c r="A4" s="2" t="s">
        <v>51</v>
      </c>
      <c r="B4" s="6" t="s">
        <v>52</v>
      </c>
      <c r="C4" s="11"/>
      <c r="D4" s="11"/>
      <c r="E4" s="137" t="s">
        <v>53</v>
      </c>
    </row>
    <row r="5" spans="1:5" ht="39" customHeight="1" x14ac:dyDescent="0.3">
      <c r="A5" s="2" t="s">
        <v>51</v>
      </c>
      <c r="B5" s="6" t="s">
        <v>54</v>
      </c>
      <c r="C5" s="12">
        <f>C4*277.7777</f>
        <v>0</v>
      </c>
      <c r="D5" s="12">
        <f>D4*277.7777</f>
        <v>0</v>
      </c>
      <c r="E5" s="137"/>
    </row>
    <row r="6" spans="1:5" ht="31.95" customHeight="1" x14ac:dyDescent="0.3">
      <c r="A6" s="7" t="s">
        <v>55</v>
      </c>
      <c r="B6" s="6" t="s">
        <v>52</v>
      </c>
      <c r="C6" s="14"/>
      <c r="D6" s="14"/>
      <c r="E6" s="137"/>
    </row>
    <row r="7" spans="1:5" ht="31.95" customHeight="1" x14ac:dyDescent="0.3">
      <c r="A7" s="7" t="s">
        <v>55</v>
      </c>
      <c r="B7" s="6" t="s">
        <v>54</v>
      </c>
      <c r="C7" s="14">
        <f>C6*277.7777</f>
        <v>0</v>
      </c>
      <c r="D7" s="14">
        <f>D6*277.7777</f>
        <v>0</v>
      </c>
      <c r="E7" s="137"/>
    </row>
    <row r="8" spans="1:5" ht="25.05" customHeight="1" x14ac:dyDescent="0.3">
      <c r="A8" s="2" t="s">
        <v>56</v>
      </c>
      <c r="B8" s="6" t="s">
        <v>57</v>
      </c>
      <c r="C8" s="12"/>
      <c r="D8" s="12"/>
      <c r="E8" s="138"/>
    </row>
    <row r="9" spans="1:5" ht="17.55" customHeight="1" x14ac:dyDescent="0.3">
      <c r="A9" s="16"/>
      <c r="B9" s="17"/>
      <c r="C9" s="18"/>
      <c r="D9" s="19"/>
      <c r="E9" s="104"/>
    </row>
    <row r="10" spans="1:5" ht="21" customHeight="1" x14ac:dyDescent="0.3">
      <c r="A10" s="7" t="s">
        <v>58</v>
      </c>
      <c r="B10" s="6"/>
      <c r="C10" s="21"/>
      <c r="D10" s="21"/>
      <c r="E10" s="86"/>
    </row>
    <row r="11" spans="1:5" ht="28.95" customHeight="1" x14ac:dyDescent="0.3">
      <c r="A11" s="22" t="s">
        <v>59</v>
      </c>
      <c r="B11" s="6" t="s">
        <v>60</v>
      </c>
      <c r="C11" s="23"/>
      <c r="D11" s="23"/>
      <c r="E11" s="100" t="s">
        <v>61</v>
      </c>
    </row>
    <row r="12" spans="1:5" ht="19.2" customHeight="1" x14ac:dyDescent="0.3">
      <c r="A12" s="22" t="s">
        <v>62</v>
      </c>
      <c r="B12" s="6" t="s">
        <v>63</v>
      </c>
      <c r="C12" s="24"/>
      <c r="D12" s="24"/>
      <c r="E12" s="87"/>
    </row>
    <row r="13" spans="1:5" ht="19.2" customHeight="1" x14ac:dyDescent="0.3">
      <c r="A13" s="22" t="s">
        <v>64</v>
      </c>
      <c r="B13" s="6" t="s">
        <v>54</v>
      </c>
      <c r="C13" s="23">
        <f>ROUND(C11*C12*C8/1000,1)</f>
        <v>0</v>
      </c>
      <c r="D13" s="23">
        <f>ROUND(D11*D12*D8/1000,1)</f>
        <v>0</v>
      </c>
      <c r="E13" s="87"/>
    </row>
    <row r="14" spans="1:5" ht="31.95" customHeight="1" x14ac:dyDescent="0.3">
      <c r="A14" s="2" t="s">
        <v>65</v>
      </c>
      <c r="B14" s="2"/>
      <c r="C14" s="25"/>
      <c r="D14" s="25"/>
      <c r="E14" s="87"/>
    </row>
    <row r="15" spans="1:5" ht="19.2" customHeight="1" x14ac:dyDescent="0.3">
      <c r="A15" s="27" t="s">
        <v>66</v>
      </c>
      <c r="B15" s="28" t="s">
        <v>67</v>
      </c>
      <c r="C15" s="23">
        <v>0.2</v>
      </c>
      <c r="D15" s="23">
        <f>C15</f>
        <v>0.2</v>
      </c>
      <c r="E15" s="87"/>
    </row>
    <row r="16" spans="1:5" ht="21" customHeight="1" x14ac:dyDescent="0.3">
      <c r="A16" s="27" t="s">
        <v>68</v>
      </c>
      <c r="B16" s="28" t="s">
        <v>67</v>
      </c>
      <c r="C16" s="30">
        <v>2.5</v>
      </c>
      <c r="D16" s="30">
        <f>C16</f>
        <v>2.5</v>
      </c>
      <c r="E16" s="87"/>
    </row>
    <row r="17" spans="1:5" ht="21" customHeight="1" x14ac:dyDescent="0.3">
      <c r="A17" s="27" t="s">
        <v>69</v>
      </c>
      <c r="B17" s="28" t="s">
        <v>67</v>
      </c>
      <c r="C17" s="30">
        <v>1.1000000000000001</v>
      </c>
      <c r="D17" s="30">
        <v>1.1000000000000001</v>
      </c>
      <c r="E17" s="87"/>
    </row>
    <row r="18" spans="1:5" ht="21" customHeight="1" x14ac:dyDescent="0.3">
      <c r="A18" s="27" t="s">
        <v>70</v>
      </c>
      <c r="B18" s="28" t="s">
        <v>67</v>
      </c>
      <c r="C18" s="38"/>
      <c r="D18" s="38"/>
      <c r="E18" s="87"/>
    </row>
    <row r="19" spans="1:5" ht="33" customHeight="1" x14ac:dyDescent="0.3">
      <c r="A19" s="2" t="s">
        <v>71</v>
      </c>
      <c r="B19" s="6" t="s">
        <v>54</v>
      </c>
      <c r="C19" s="8">
        <f>ROUND(C7*C15+C13*C16,2)</f>
        <v>0</v>
      </c>
      <c r="D19" s="8">
        <f>ROUND(D7*D15+D13*D16,2)</f>
        <v>0</v>
      </c>
      <c r="E19" s="101" t="s">
        <v>72</v>
      </c>
    </row>
    <row r="20" spans="1:5" ht="16.95" customHeight="1" x14ac:dyDescent="0.3">
      <c r="A20" s="31"/>
      <c r="B20" s="32"/>
      <c r="C20" s="33"/>
      <c r="D20" s="33"/>
      <c r="E20" s="103"/>
    </row>
    <row r="21" spans="1:5" ht="19.95" customHeight="1" x14ac:dyDescent="0.3">
      <c r="A21" s="128" t="s">
        <v>73</v>
      </c>
      <c r="B21" s="129"/>
      <c r="C21" s="129"/>
      <c r="D21" s="130"/>
      <c r="E21" s="86"/>
    </row>
    <row r="22" spans="1:5" ht="19.95" customHeight="1" x14ac:dyDescent="0.3">
      <c r="A22" s="131" t="s">
        <v>74</v>
      </c>
      <c r="B22" s="132"/>
      <c r="C22" s="132"/>
      <c r="D22" s="133"/>
      <c r="E22" s="87"/>
    </row>
    <row r="23" spans="1:5" ht="33.6" customHeight="1" x14ac:dyDescent="0.3">
      <c r="A23" s="36" t="s">
        <v>111</v>
      </c>
      <c r="B23" s="28" t="s">
        <v>75</v>
      </c>
      <c r="C23" s="37"/>
      <c r="D23" s="37"/>
      <c r="E23" s="87"/>
    </row>
    <row r="24" spans="1:5" ht="34.049999999999997" customHeight="1" x14ac:dyDescent="0.3">
      <c r="A24" s="36" t="s">
        <v>112</v>
      </c>
      <c r="B24" s="28" t="s">
        <v>76</v>
      </c>
      <c r="C24" s="37"/>
      <c r="D24" s="37"/>
      <c r="E24" s="87"/>
    </row>
    <row r="25" spans="1:5" ht="27.6" customHeight="1" x14ac:dyDescent="0.3">
      <c r="A25" s="36" t="s">
        <v>113</v>
      </c>
      <c r="B25" s="39"/>
      <c r="C25" s="40"/>
      <c r="D25" s="40"/>
      <c r="E25" s="87"/>
    </row>
    <row r="26" spans="1:5" ht="33" customHeight="1" x14ac:dyDescent="0.3">
      <c r="A26" s="7" t="s">
        <v>77</v>
      </c>
      <c r="B26" s="6" t="s">
        <v>78</v>
      </c>
      <c r="C26" s="15">
        <f>ROUND(C23*C6/1000+C24/1000*C13/1000,2)</f>
        <v>0</v>
      </c>
      <c r="D26" s="15">
        <f>ROUND(D23*D6/1000+D24/1000*D13/1000,2)</f>
        <v>0</v>
      </c>
      <c r="E26" s="101" t="s">
        <v>79</v>
      </c>
    </row>
  </sheetData>
  <mergeCells count="4">
    <mergeCell ref="A21:D21"/>
    <mergeCell ref="A22:D22"/>
    <mergeCell ref="A1:E1"/>
    <mergeCell ref="E4:E8"/>
  </mergeCells>
  <pageMargins left="0.74803149606299213" right="0.31496062992125984" top="0.55118110236220474" bottom="0.59055118110236227" header="0.51181102362204722" footer="0.51181102362204722"/>
  <pageSetup paperSize="9" scale="70" orientation="portrait" r:id="rId1"/>
  <headerFooter differentFirst="1">
    <firstHeader>&amp;C&amp;G</first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6"/>
  <sheetViews>
    <sheetView zoomScale="85" zoomScaleNormal="85" zoomScaleSheetLayoutView="100" workbookViewId="0">
      <selection activeCell="D5" sqref="D5"/>
    </sheetView>
  </sheetViews>
  <sheetFormatPr defaultColWidth="9.21875" defaultRowHeight="13.2" x14ac:dyDescent="0.3"/>
  <cols>
    <col min="1" max="1" width="46.21875" style="1" customWidth="1"/>
    <col min="2" max="2" width="13.5546875" style="1" customWidth="1"/>
    <col min="3" max="3" width="16.5546875" style="1" customWidth="1"/>
    <col min="4" max="4" width="16.77734375" style="1" customWidth="1"/>
    <col min="5" max="5" width="10" style="1" hidden="1" customWidth="1"/>
    <col min="6" max="6" width="37.109375" style="1" customWidth="1"/>
    <col min="7" max="256" width="9.21875" style="1"/>
    <col min="257" max="257" width="31.5546875" style="1" customWidth="1"/>
    <col min="258" max="258" width="13.21875" style="1" customWidth="1"/>
    <col min="259" max="259" width="16.5546875" style="1" customWidth="1"/>
    <col min="260" max="260" width="16.77734375" style="1" customWidth="1"/>
    <col min="261" max="261" width="0" style="1" hidden="1" customWidth="1"/>
    <col min="262" max="512" width="9.21875" style="1"/>
    <col min="513" max="513" width="31.5546875" style="1" customWidth="1"/>
    <col min="514" max="514" width="13.21875" style="1" customWidth="1"/>
    <col min="515" max="515" width="16.5546875" style="1" customWidth="1"/>
    <col min="516" max="516" width="16.77734375" style="1" customWidth="1"/>
    <col min="517" max="517" width="0" style="1" hidden="1" customWidth="1"/>
    <col min="518" max="768" width="9.21875" style="1"/>
    <col min="769" max="769" width="31.5546875" style="1" customWidth="1"/>
    <col min="770" max="770" width="13.21875" style="1" customWidth="1"/>
    <col min="771" max="771" width="16.5546875" style="1" customWidth="1"/>
    <col min="772" max="772" width="16.77734375" style="1" customWidth="1"/>
    <col min="773" max="773" width="0" style="1" hidden="1" customWidth="1"/>
    <col min="774" max="1024" width="9.21875" style="1"/>
    <col min="1025" max="1025" width="31.5546875" style="1" customWidth="1"/>
    <col min="1026" max="1026" width="13.21875" style="1" customWidth="1"/>
    <col min="1027" max="1027" width="16.5546875" style="1" customWidth="1"/>
    <col min="1028" max="1028" width="16.77734375" style="1" customWidth="1"/>
    <col min="1029" max="1029" width="0" style="1" hidden="1" customWidth="1"/>
    <col min="1030" max="1280" width="9.21875" style="1"/>
    <col min="1281" max="1281" width="31.5546875" style="1" customWidth="1"/>
    <col min="1282" max="1282" width="13.21875" style="1" customWidth="1"/>
    <col min="1283" max="1283" width="16.5546875" style="1" customWidth="1"/>
    <col min="1284" max="1284" width="16.77734375" style="1" customWidth="1"/>
    <col min="1285" max="1285" width="0" style="1" hidden="1" customWidth="1"/>
    <col min="1286" max="1536" width="9.21875" style="1"/>
    <col min="1537" max="1537" width="31.5546875" style="1" customWidth="1"/>
    <col min="1538" max="1538" width="13.21875" style="1" customWidth="1"/>
    <col min="1539" max="1539" width="16.5546875" style="1" customWidth="1"/>
    <col min="1540" max="1540" width="16.77734375" style="1" customWidth="1"/>
    <col min="1541" max="1541" width="0" style="1" hidden="1" customWidth="1"/>
    <col min="1542" max="1792" width="9.21875" style="1"/>
    <col min="1793" max="1793" width="31.5546875" style="1" customWidth="1"/>
    <col min="1794" max="1794" width="13.21875" style="1" customWidth="1"/>
    <col min="1795" max="1795" width="16.5546875" style="1" customWidth="1"/>
    <col min="1796" max="1796" width="16.77734375" style="1" customWidth="1"/>
    <col min="1797" max="1797" width="0" style="1" hidden="1" customWidth="1"/>
    <col min="1798" max="2048" width="9.21875" style="1"/>
    <col min="2049" max="2049" width="31.5546875" style="1" customWidth="1"/>
    <col min="2050" max="2050" width="13.21875" style="1" customWidth="1"/>
    <col min="2051" max="2051" width="16.5546875" style="1" customWidth="1"/>
    <col min="2052" max="2052" width="16.77734375" style="1" customWidth="1"/>
    <col min="2053" max="2053" width="0" style="1" hidden="1" customWidth="1"/>
    <col min="2054" max="2304" width="9.21875" style="1"/>
    <col min="2305" max="2305" width="31.5546875" style="1" customWidth="1"/>
    <col min="2306" max="2306" width="13.21875" style="1" customWidth="1"/>
    <col min="2307" max="2307" width="16.5546875" style="1" customWidth="1"/>
    <col min="2308" max="2308" width="16.77734375" style="1" customWidth="1"/>
    <col min="2309" max="2309" width="0" style="1" hidden="1" customWidth="1"/>
    <col min="2310" max="2560" width="9.21875" style="1"/>
    <col min="2561" max="2561" width="31.5546875" style="1" customWidth="1"/>
    <col min="2562" max="2562" width="13.21875" style="1" customWidth="1"/>
    <col min="2563" max="2563" width="16.5546875" style="1" customWidth="1"/>
    <col min="2564" max="2564" width="16.77734375" style="1" customWidth="1"/>
    <col min="2565" max="2565" width="0" style="1" hidden="1" customWidth="1"/>
    <col min="2566" max="2816" width="9.21875" style="1"/>
    <col min="2817" max="2817" width="31.5546875" style="1" customWidth="1"/>
    <col min="2818" max="2818" width="13.21875" style="1" customWidth="1"/>
    <col min="2819" max="2819" width="16.5546875" style="1" customWidth="1"/>
    <col min="2820" max="2820" width="16.77734375" style="1" customWidth="1"/>
    <col min="2821" max="2821" width="0" style="1" hidden="1" customWidth="1"/>
    <col min="2822" max="3072" width="9.21875" style="1"/>
    <col min="3073" max="3073" width="31.5546875" style="1" customWidth="1"/>
    <col min="3074" max="3074" width="13.21875" style="1" customWidth="1"/>
    <col min="3075" max="3075" width="16.5546875" style="1" customWidth="1"/>
    <col min="3076" max="3076" width="16.77734375" style="1" customWidth="1"/>
    <col min="3077" max="3077" width="0" style="1" hidden="1" customWidth="1"/>
    <col min="3078" max="3328" width="9.21875" style="1"/>
    <col min="3329" max="3329" width="31.5546875" style="1" customWidth="1"/>
    <col min="3330" max="3330" width="13.21875" style="1" customWidth="1"/>
    <col min="3331" max="3331" width="16.5546875" style="1" customWidth="1"/>
    <col min="3332" max="3332" width="16.77734375" style="1" customWidth="1"/>
    <col min="3333" max="3333" width="0" style="1" hidden="1" customWidth="1"/>
    <col min="3334" max="3584" width="9.21875" style="1"/>
    <col min="3585" max="3585" width="31.5546875" style="1" customWidth="1"/>
    <col min="3586" max="3586" width="13.21875" style="1" customWidth="1"/>
    <col min="3587" max="3587" width="16.5546875" style="1" customWidth="1"/>
    <col min="3588" max="3588" width="16.77734375" style="1" customWidth="1"/>
    <col min="3589" max="3589" width="0" style="1" hidden="1" customWidth="1"/>
    <col min="3590" max="3840" width="9.21875" style="1"/>
    <col min="3841" max="3841" width="31.5546875" style="1" customWidth="1"/>
    <col min="3842" max="3842" width="13.21875" style="1" customWidth="1"/>
    <col min="3843" max="3843" width="16.5546875" style="1" customWidth="1"/>
    <col min="3844" max="3844" width="16.77734375" style="1" customWidth="1"/>
    <col min="3845" max="3845" width="0" style="1" hidden="1" customWidth="1"/>
    <col min="3846" max="4096" width="9.21875" style="1"/>
    <col min="4097" max="4097" width="31.5546875" style="1" customWidth="1"/>
    <col min="4098" max="4098" width="13.21875" style="1" customWidth="1"/>
    <col min="4099" max="4099" width="16.5546875" style="1" customWidth="1"/>
    <col min="4100" max="4100" width="16.77734375" style="1" customWidth="1"/>
    <col min="4101" max="4101" width="0" style="1" hidden="1" customWidth="1"/>
    <col min="4102" max="4352" width="9.21875" style="1"/>
    <col min="4353" max="4353" width="31.5546875" style="1" customWidth="1"/>
    <col min="4354" max="4354" width="13.21875" style="1" customWidth="1"/>
    <col min="4355" max="4355" width="16.5546875" style="1" customWidth="1"/>
    <col min="4356" max="4356" width="16.77734375" style="1" customWidth="1"/>
    <col min="4357" max="4357" width="0" style="1" hidden="1" customWidth="1"/>
    <col min="4358" max="4608" width="9.21875" style="1"/>
    <col min="4609" max="4609" width="31.5546875" style="1" customWidth="1"/>
    <col min="4610" max="4610" width="13.21875" style="1" customWidth="1"/>
    <col min="4611" max="4611" width="16.5546875" style="1" customWidth="1"/>
    <col min="4612" max="4612" width="16.77734375" style="1" customWidth="1"/>
    <col min="4613" max="4613" width="0" style="1" hidden="1" customWidth="1"/>
    <col min="4614" max="4864" width="9.21875" style="1"/>
    <col min="4865" max="4865" width="31.5546875" style="1" customWidth="1"/>
    <col min="4866" max="4866" width="13.21875" style="1" customWidth="1"/>
    <col min="4867" max="4867" width="16.5546875" style="1" customWidth="1"/>
    <col min="4868" max="4868" width="16.77734375" style="1" customWidth="1"/>
    <col min="4869" max="4869" width="0" style="1" hidden="1" customWidth="1"/>
    <col min="4870" max="5120" width="9.21875" style="1"/>
    <col min="5121" max="5121" width="31.5546875" style="1" customWidth="1"/>
    <col min="5122" max="5122" width="13.21875" style="1" customWidth="1"/>
    <col min="5123" max="5123" width="16.5546875" style="1" customWidth="1"/>
    <col min="5124" max="5124" width="16.77734375" style="1" customWidth="1"/>
    <col min="5125" max="5125" width="0" style="1" hidden="1" customWidth="1"/>
    <col min="5126" max="5376" width="9.21875" style="1"/>
    <col min="5377" max="5377" width="31.5546875" style="1" customWidth="1"/>
    <col min="5378" max="5378" width="13.21875" style="1" customWidth="1"/>
    <col min="5379" max="5379" width="16.5546875" style="1" customWidth="1"/>
    <col min="5380" max="5380" width="16.77734375" style="1" customWidth="1"/>
    <col min="5381" max="5381" width="0" style="1" hidden="1" customWidth="1"/>
    <col min="5382" max="5632" width="9.21875" style="1"/>
    <col min="5633" max="5633" width="31.5546875" style="1" customWidth="1"/>
    <col min="5634" max="5634" width="13.21875" style="1" customWidth="1"/>
    <col min="5635" max="5635" width="16.5546875" style="1" customWidth="1"/>
    <col min="5636" max="5636" width="16.77734375" style="1" customWidth="1"/>
    <col min="5637" max="5637" width="0" style="1" hidden="1" customWidth="1"/>
    <col min="5638" max="5888" width="9.21875" style="1"/>
    <col min="5889" max="5889" width="31.5546875" style="1" customWidth="1"/>
    <col min="5890" max="5890" width="13.21875" style="1" customWidth="1"/>
    <col min="5891" max="5891" width="16.5546875" style="1" customWidth="1"/>
    <col min="5892" max="5892" width="16.77734375" style="1" customWidth="1"/>
    <col min="5893" max="5893" width="0" style="1" hidden="1" customWidth="1"/>
    <col min="5894" max="6144" width="9.21875" style="1"/>
    <col min="6145" max="6145" width="31.5546875" style="1" customWidth="1"/>
    <col min="6146" max="6146" width="13.21875" style="1" customWidth="1"/>
    <col min="6147" max="6147" width="16.5546875" style="1" customWidth="1"/>
    <col min="6148" max="6148" width="16.77734375" style="1" customWidth="1"/>
    <col min="6149" max="6149" width="0" style="1" hidden="1" customWidth="1"/>
    <col min="6150" max="6400" width="9.21875" style="1"/>
    <col min="6401" max="6401" width="31.5546875" style="1" customWidth="1"/>
    <col min="6402" max="6402" width="13.21875" style="1" customWidth="1"/>
    <col min="6403" max="6403" width="16.5546875" style="1" customWidth="1"/>
    <col min="6404" max="6404" width="16.77734375" style="1" customWidth="1"/>
    <col min="6405" max="6405" width="0" style="1" hidden="1" customWidth="1"/>
    <col min="6406" max="6656" width="9.21875" style="1"/>
    <col min="6657" max="6657" width="31.5546875" style="1" customWidth="1"/>
    <col min="6658" max="6658" width="13.21875" style="1" customWidth="1"/>
    <col min="6659" max="6659" width="16.5546875" style="1" customWidth="1"/>
    <col min="6660" max="6660" width="16.77734375" style="1" customWidth="1"/>
    <col min="6661" max="6661" width="0" style="1" hidden="1" customWidth="1"/>
    <col min="6662" max="6912" width="9.21875" style="1"/>
    <col min="6913" max="6913" width="31.5546875" style="1" customWidth="1"/>
    <col min="6914" max="6914" width="13.21875" style="1" customWidth="1"/>
    <col min="6915" max="6915" width="16.5546875" style="1" customWidth="1"/>
    <col min="6916" max="6916" width="16.77734375" style="1" customWidth="1"/>
    <col min="6917" max="6917" width="0" style="1" hidden="1" customWidth="1"/>
    <col min="6918" max="7168" width="9.21875" style="1"/>
    <col min="7169" max="7169" width="31.5546875" style="1" customWidth="1"/>
    <col min="7170" max="7170" width="13.21875" style="1" customWidth="1"/>
    <col min="7171" max="7171" width="16.5546875" style="1" customWidth="1"/>
    <col min="7172" max="7172" width="16.77734375" style="1" customWidth="1"/>
    <col min="7173" max="7173" width="0" style="1" hidden="1" customWidth="1"/>
    <col min="7174" max="7424" width="9.21875" style="1"/>
    <col min="7425" max="7425" width="31.5546875" style="1" customWidth="1"/>
    <col min="7426" max="7426" width="13.21875" style="1" customWidth="1"/>
    <col min="7427" max="7427" width="16.5546875" style="1" customWidth="1"/>
    <col min="7428" max="7428" width="16.77734375" style="1" customWidth="1"/>
    <col min="7429" max="7429" width="0" style="1" hidden="1" customWidth="1"/>
    <col min="7430" max="7680" width="9.21875" style="1"/>
    <col min="7681" max="7681" width="31.5546875" style="1" customWidth="1"/>
    <col min="7682" max="7682" width="13.21875" style="1" customWidth="1"/>
    <col min="7683" max="7683" width="16.5546875" style="1" customWidth="1"/>
    <col min="7684" max="7684" width="16.77734375" style="1" customWidth="1"/>
    <col min="7685" max="7685" width="0" style="1" hidden="1" customWidth="1"/>
    <col min="7686" max="7936" width="9.21875" style="1"/>
    <col min="7937" max="7937" width="31.5546875" style="1" customWidth="1"/>
    <col min="7938" max="7938" width="13.21875" style="1" customWidth="1"/>
    <col min="7939" max="7939" width="16.5546875" style="1" customWidth="1"/>
    <col min="7940" max="7940" width="16.77734375" style="1" customWidth="1"/>
    <col min="7941" max="7941" width="0" style="1" hidden="1" customWidth="1"/>
    <col min="7942" max="8192" width="9.21875" style="1"/>
    <col min="8193" max="8193" width="31.5546875" style="1" customWidth="1"/>
    <col min="8194" max="8194" width="13.21875" style="1" customWidth="1"/>
    <col min="8195" max="8195" width="16.5546875" style="1" customWidth="1"/>
    <col min="8196" max="8196" width="16.77734375" style="1" customWidth="1"/>
    <col min="8197" max="8197" width="0" style="1" hidden="1" customWidth="1"/>
    <col min="8198" max="8448" width="9.21875" style="1"/>
    <col min="8449" max="8449" width="31.5546875" style="1" customWidth="1"/>
    <col min="8450" max="8450" width="13.21875" style="1" customWidth="1"/>
    <col min="8451" max="8451" width="16.5546875" style="1" customWidth="1"/>
    <col min="8452" max="8452" width="16.77734375" style="1" customWidth="1"/>
    <col min="8453" max="8453" width="0" style="1" hidden="1" customWidth="1"/>
    <col min="8454" max="8704" width="9.21875" style="1"/>
    <col min="8705" max="8705" width="31.5546875" style="1" customWidth="1"/>
    <col min="8706" max="8706" width="13.21875" style="1" customWidth="1"/>
    <col min="8707" max="8707" width="16.5546875" style="1" customWidth="1"/>
    <col min="8708" max="8708" width="16.77734375" style="1" customWidth="1"/>
    <col min="8709" max="8709" width="0" style="1" hidden="1" customWidth="1"/>
    <col min="8710" max="8960" width="9.21875" style="1"/>
    <col min="8961" max="8961" width="31.5546875" style="1" customWidth="1"/>
    <col min="8962" max="8962" width="13.21875" style="1" customWidth="1"/>
    <col min="8963" max="8963" width="16.5546875" style="1" customWidth="1"/>
    <col min="8964" max="8964" width="16.77734375" style="1" customWidth="1"/>
    <col min="8965" max="8965" width="0" style="1" hidden="1" customWidth="1"/>
    <col min="8966" max="9216" width="9.21875" style="1"/>
    <col min="9217" max="9217" width="31.5546875" style="1" customWidth="1"/>
    <col min="9218" max="9218" width="13.21875" style="1" customWidth="1"/>
    <col min="9219" max="9219" width="16.5546875" style="1" customWidth="1"/>
    <col min="9220" max="9220" width="16.77734375" style="1" customWidth="1"/>
    <col min="9221" max="9221" width="0" style="1" hidden="1" customWidth="1"/>
    <col min="9222" max="9472" width="9.21875" style="1"/>
    <col min="9473" max="9473" width="31.5546875" style="1" customWidth="1"/>
    <col min="9474" max="9474" width="13.21875" style="1" customWidth="1"/>
    <col min="9475" max="9475" width="16.5546875" style="1" customWidth="1"/>
    <col min="9476" max="9476" width="16.77734375" style="1" customWidth="1"/>
    <col min="9477" max="9477" width="0" style="1" hidden="1" customWidth="1"/>
    <col min="9478" max="9728" width="9.21875" style="1"/>
    <col min="9729" max="9729" width="31.5546875" style="1" customWidth="1"/>
    <col min="9730" max="9730" width="13.21875" style="1" customWidth="1"/>
    <col min="9731" max="9731" width="16.5546875" style="1" customWidth="1"/>
    <col min="9732" max="9732" width="16.77734375" style="1" customWidth="1"/>
    <col min="9733" max="9733" width="0" style="1" hidden="1" customWidth="1"/>
    <col min="9734" max="9984" width="9.21875" style="1"/>
    <col min="9985" max="9985" width="31.5546875" style="1" customWidth="1"/>
    <col min="9986" max="9986" width="13.21875" style="1" customWidth="1"/>
    <col min="9987" max="9987" width="16.5546875" style="1" customWidth="1"/>
    <col min="9988" max="9988" width="16.77734375" style="1" customWidth="1"/>
    <col min="9989" max="9989" width="0" style="1" hidden="1" customWidth="1"/>
    <col min="9990" max="10240" width="9.21875" style="1"/>
    <col min="10241" max="10241" width="31.5546875" style="1" customWidth="1"/>
    <col min="10242" max="10242" width="13.21875" style="1" customWidth="1"/>
    <col min="10243" max="10243" width="16.5546875" style="1" customWidth="1"/>
    <col min="10244" max="10244" width="16.77734375" style="1" customWidth="1"/>
    <col min="10245" max="10245" width="0" style="1" hidden="1" customWidth="1"/>
    <col min="10246" max="10496" width="9.21875" style="1"/>
    <col min="10497" max="10497" width="31.5546875" style="1" customWidth="1"/>
    <col min="10498" max="10498" width="13.21875" style="1" customWidth="1"/>
    <col min="10499" max="10499" width="16.5546875" style="1" customWidth="1"/>
    <col min="10500" max="10500" width="16.77734375" style="1" customWidth="1"/>
    <col min="10501" max="10501" width="0" style="1" hidden="1" customWidth="1"/>
    <col min="10502" max="10752" width="9.21875" style="1"/>
    <col min="10753" max="10753" width="31.5546875" style="1" customWidth="1"/>
    <col min="10754" max="10754" width="13.21875" style="1" customWidth="1"/>
    <col min="10755" max="10755" width="16.5546875" style="1" customWidth="1"/>
    <col min="10756" max="10756" width="16.77734375" style="1" customWidth="1"/>
    <col min="10757" max="10757" width="0" style="1" hidden="1" customWidth="1"/>
    <col min="10758" max="11008" width="9.21875" style="1"/>
    <col min="11009" max="11009" width="31.5546875" style="1" customWidth="1"/>
    <col min="11010" max="11010" width="13.21875" style="1" customWidth="1"/>
    <col min="11011" max="11011" width="16.5546875" style="1" customWidth="1"/>
    <col min="11012" max="11012" width="16.77734375" style="1" customWidth="1"/>
    <col min="11013" max="11013" width="0" style="1" hidden="1" customWidth="1"/>
    <col min="11014" max="11264" width="9.21875" style="1"/>
    <col min="11265" max="11265" width="31.5546875" style="1" customWidth="1"/>
    <col min="11266" max="11266" width="13.21875" style="1" customWidth="1"/>
    <col min="11267" max="11267" width="16.5546875" style="1" customWidth="1"/>
    <col min="11268" max="11268" width="16.77734375" style="1" customWidth="1"/>
    <col min="11269" max="11269" width="0" style="1" hidden="1" customWidth="1"/>
    <col min="11270" max="11520" width="9.21875" style="1"/>
    <col min="11521" max="11521" width="31.5546875" style="1" customWidth="1"/>
    <col min="11522" max="11522" width="13.21875" style="1" customWidth="1"/>
    <col min="11523" max="11523" width="16.5546875" style="1" customWidth="1"/>
    <col min="11524" max="11524" width="16.77734375" style="1" customWidth="1"/>
    <col min="11525" max="11525" width="0" style="1" hidden="1" customWidth="1"/>
    <col min="11526" max="11776" width="9.21875" style="1"/>
    <col min="11777" max="11777" width="31.5546875" style="1" customWidth="1"/>
    <col min="11778" max="11778" width="13.21875" style="1" customWidth="1"/>
    <col min="11779" max="11779" width="16.5546875" style="1" customWidth="1"/>
    <col min="11780" max="11780" width="16.77734375" style="1" customWidth="1"/>
    <col min="11781" max="11781" width="0" style="1" hidden="1" customWidth="1"/>
    <col min="11782" max="12032" width="9.21875" style="1"/>
    <col min="12033" max="12033" width="31.5546875" style="1" customWidth="1"/>
    <col min="12034" max="12034" width="13.21875" style="1" customWidth="1"/>
    <col min="12035" max="12035" width="16.5546875" style="1" customWidth="1"/>
    <col min="12036" max="12036" width="16.77734375" style="1" customWidth="1"/>
    <col min="12037" max="12037" width="0" style="1" hidden="1" customWidth="1"/>
    <col min="12038" max="12288" width="9.21875" style="1"/>
    <col min="12289" max="12289" width="31.5546875" style="1" customWidth="1"/>
    <col min="12290" max="12290" width="13.21875" style="1" customWidth="1"/>
    <col min="12291" max="12291" width="16.5546875" style="1" customWidth="1"/>
    <col min="12292" max="12292" width="16.77734375" style="1" customWidth="1"/>
    <col min="12293" max="12293" width="0" style="1" hidden="1" customWidth="1"/>
    <col min="12294" max="12544" width="9.21875" style="1"/>
    <col min="12545" max="12545" width="31.5546875" style="1" customWidth="1"/>
    <col min="12546" max="12546" width="13.21875" style="1" customWidth="1"/>
    <col min="12547" max="12547" width="16.5546875" style="1" customWidth="1"/>
    <col min="12548" max="12548" width="16.77734375" style="1" customWidth="1"/>
    <col min="12549" max="12549" width="0" style="1" hidden="1" customWidth="1"/>
    <col min="12550" max="12800" width="9.21875" style="1"/>
    <col min="12801" max="12801" width="31.5546875" style="1" customWidth="1"/>
    <col min="12802" max="12802" width="13.21875" style="1" customWidth="1"/>
    <col min="12803" max="12803" width="16.5546875" style="1" customWidth="1"/>
    <col min="12804" max="12804" width="16.77734375" style="1" customWidth="1"/>
    <col min="12805" max="12805" width="0" style="1" hidden="1" customWidth="1"/>
    <col min="12806" max="13056" width="9.21875" style="1"/>
    <col min="13057" max="13057" width="31.5546875" style="1" customWidth="1"/>
    <col min="13058" max="13058" width="13.21875" style="1" customWidth="1"/>
    <col min="13059" max="13059" width="16.5546875" style="1" customWidth="1"/>
    <col min="13060" max="13060" width="16.77734375" style="1" customWidth="1"/>
    <col min="13061" max="13061" width="0" style="1" hidden="1" customWidth="1"/>
    <col min="13062" max="13312" width="9.21875" style="1"/>
    <col min="13313" max="13313" width="31.5546875" style="1" customWidth="1"/>
    <col min="13314" max="13314" width="13.21875" style="1" customWidth="1"/>
    <col min="13315" max="13315" width="16.5546875" style="1" customWidth="1"/>
    <col min="13316" max="13316" width="16.77734375" style="1" customWidth="1"/>
    <col min="13317" max="13317" width="0" style="1" hidden="1" customWidth="1"/>
    <col min="13318" max="13568" width="9.21875" style="1"/>
    <col min="13569" max="13569" width="31.5546875" style="1" customWidth="1"/>
    <col min="13570" max="13570" width="13.21875" style="1" customWidth="1"/>
    <col min="13571" max="13571" width="16.5546875" style="1" customWidth="1"/>
    <col min="13572" max="13572" width="16.77734375" style="1" customWidth="1"/>
    <col min="13573" max="13573" width="0" style="1" hidden="1" customWidth="1"/>
    <col min="13574" max="13824" width="9.21875" style="1"/>
    <col min="13825" max="13825" width="31.5546875" style="1" customWidth="1"/>
    <col min="13826" max="13826" width="13.21875" style="1" customWidth="1"/>
    <col min="13827" max="13827" width="16.5546875" style="1" customWidth="1"/>
    <col min="13828" max="13828" width="16.77734375" style="1" customWidth="1"/>
    <col min="13829" max="13829" width="0" style="1" hidden="1" customWidth="1"/>
    <col min="13830" max="14080" width="9.21875" style="1"/>
    <col min="14081" max="14081" width="31.5546875" style="1" customWidth="1"/>
    <col min="14082" max="14082" width="13.21875" style="1" customWidth="1"/>
    <col min="14083" max="14083" width="16.5546875" style="1" customWidth="1"/>
    <col min="14084" max="14084" width="16.77734375" style="1" customWidth="1"/>
    <col min="14085" max="14085" width="0" style="1" hidden="1" customWidth="1"/>
    <col min="14086" max="14336" width="9.21875" style="1"/>
    <col min="14337" max="14337" width="31.5546875" style="1" customWidth="1"/>
    <col min="14338" max="14338" width="13.21875" style="1" customWidth="1"/>
    <col min="14339" max="14339" width="16.5546875" style="1" customWidth="1"/>
    <col min="14340" max="14340" width="16.77734375" style="1" customWidth="1"/>
    <col min="14341" max="14341" width="0" style="1" hidden="1" customWidth="1"/>
    <col min="14342" max="14592" width="9.21875" style="1"/>
    <col min="14593" max="14593" width="31.5546875" style="1" customWidth="1"/>
    <col min="14594" max="14594" width="13.21875" style="1" customWidth="1"/>
    <col min="14595" max="14595" width="16.5546875" style="1" customWidth="1"/>
    <col min="14596" max="14596" width="16.77734375" style="1" customWidth="1"/>
    <col min="14597" max="14597" width="0" style="1" hidden="1" customWidth="1"/>
    <col min="14598" max="14848" width="9.21875" style="1"/>
    <col min="14849" max="14849" width="31.5546875" style="1" customWidth="1"/>
    <col min="14850" max="14850" width="13.21875" style="1" customWidth="1"/>
    <col min="14851" max="14851" width="16.5546875" style="1" customWidth="1"/>
    <col min="14852" max="14852" width="16.77734375" style="1" customWidth="1"/>
    <col min="14853" max="14853" width="0" style="1" hidden="1" customWidth="1"/>
    <col min="14854" max="15104" width="9.21875" style="1"/>
    <col min="15105" max="15105" width="31.5546875" style="1" customWidth="1"/>
    <col min="15106" max="15106" width="13.21875" style="1" customWidth="1"/>
    <col min="15107" max="15107" width="16.5546875" style="1" customWidth="1"/>
    <col min="15108" max="15108" width="16.77734375" style="1" customWidth="1"/>
    <col min="15109" max="15109" width="0" style="1" hidden="1" customWidth="1"/>
    <col min="15110" max="15360" width="9.21875" style="1"/>
    <col min="15361" max="15361" width="31.5546875" style="1" customWidth="1"/>
    <col min="15362" max="15362" width="13.21875" style="1" customWidth="1"/>
    <col min="15363" max="15363" width="16.5546875" style="1" customWidth="1"/>
    <col min="15364" max="15364" width="16.77734375" style="1" customWidth="1"/>
    <col min="15365" max="15365" width="0" style="1" hidden="1" customWidth="1"/>
    <col min="15366" max="15616" width="9.21875" style="1"/>
    <col min="15617" max="15617" width="31.5546875" style="1" customWidth="1"/>
    <col min="15618" max="15618" width="13.21875" style="1" customWidth="1"/>
    <col min="15619" max="15619" width="16.5546875" style="1" customWidth="1"/>
    <col min="15620" max="15620" width="16.77734375" style="1" customWidth="1"/>
    <col min="15621" max="15621" width="0" style="1" hidden="1" customWidth="1"/>
    <col min="15622" max="15872" width="9.21875" style="1"/>
    <col min="15873" max="15873" width="31.5546875" style="1" customWidth="1"/>
    <col min="15874" max="15874" width="13.21875" style="1" customWidth="1"/>
    <col min="15875" max="15875" width="16.5546875" style="1" customWidth="1"/>
    <col min="15876" max="15876" width="16.77734375" style="1" customWidth="1"/>
    <col min="15877" max="15877" width="0" style="1" hidden="1" customWidth="1"/>
    <col min="15878" max="16128" width="9.21875" style="1"/>
    <col min="16129" max="16129" width="31.5546875" style="1" customWidth="1"/>
    <col min="16130" max="16130" width="13.21875" style="1" customWidth="1"/>
    <col min="16131" max="16131" width="16.5546875" style="1" customWidth="1"/>
    <col min="16132" max="16132" width="16.77734375" style="1" customWidth="1"/>
    <col min="16133" max="16133" width="0" style="1" hidden="1" customWidth="1"/>
    <col min="16134" max="16384" width="9.21875" style="1"/>
  </cols>
  <sheetData>
    <row r="1" spans="1:6" s="3" customFormat="1" ht="22.5" customHeight="1" x14ac:dyDescent="0.3">
      <c r="A1" s="134" t="s">
        <v>80</v>
      </c>
      <c r="B1" s="135"/>
      <c r="C1" s="135"/>
      <c r="D1" s="135"/>
      <c r="E1" s="135"/>
      <c r="F1" s="136"/>
    </row>
    <row r="2" spans="1:6" ht="27.6" customHeight="1" x14ac:dyDescent="0.3">
      <c r="A2" s="10" t="s">
        <v>42</v>
      </c>
      <c r="B2" s="10" t="s">
        <v>43</v>
      </c>
      <c r="C2" s="6" t="s">
        <v>44</v>
      </c>
      <c r="D2" s="6" t="s">
        <v>45</v>
      </c>
      <c r="E2" s="10" t="s">
        <v>81</v>
      </c>
      <c r="F2" s="85" t="s">
        <v>46</v>
      </c>
    </row>
    <row r="3" spans="1:6" ht="14.55" customHeight="1" x14ac:dyDescent="0.3">
      <c r="A3" s="4" t="s">
        <v>47</v>
      </c>
      <c r="B3" s="4" t="s">
        <v>48</v>
      </c>
      <c r="C3" s="4" t="s">
        <v>49</v>
      </c>
      <c r="D3" s="4" t="s">
        <v>50</v>
      </c>
      <c r="E3" s="5" t="s">
        <v>82</v>
      </c>
      <c r="F3" s="102"/>
    </row>
    <row r="4" spans="1:6" ht="44.55" customHeight="1" x14ac:dyDescent="0.3">
      <c r="A4" s="2" t="s">
        <v>83</v>
      </c>
      <c r="B4" s="6" t="s">
        <v>52</v>
      </c>
      <c r="C4" s="11"/>
      <c r="D4" s="11"/>
      <c r="E4" s="6"/>
      <c r="F4" s="137" t="s">
        <v>53</v>
      </c>
    </row>
    <row r="5" spans="1:6" ht="38.1" customHeight="1" x14ac:dyDescent="0.3">
      <c r="A5" s="2" t="s">
        <v>83</v>
      </c>
      <c r="B5" s="6" t="s">
        <v>54</v>
      </c>
      <c r="C5" s="12">
        <f>C4*277.7777</f>
        <v>0</v>
      </c>
      <c r="D5" s="12">
        <f>D4*277.7777</f>
        <v>0</v>
      </c>
      <c r="E5" s="13"/>
      <c r="F5" s="137"/>
    </row>
    <row r="6" spans="1:6" ht="31.95" customHeight="1" x14ac:dyDescent="0.3">
      <c r="A6" s="7" t="s">
        <v>55</v>
      </c>
      <c r="B6" s="6" t="s">
        <v>52</v>
      </c>
      <c r="C6" s="14"/>
      <c r="D6" s="14"/>
      <c r="E6" s="13"/>
      <c r="F6" s="137"/>
    </row>
    <row r="7" spans="1:6" ht="31.95" customHeight="1" x14ac:dyDescent="0.3">
      <c r="A7" s="7" t="s">
        <v>55</v>
      </c>
      <c r="B7" s="6" t="s">
        <v>54</v>
      </c>
      <c r="C7" s="14">
        <f>C6*277.7777</f>
        <v>0</v>
      </c>
      <c r="D7" s="14">
        <f>D6*277.7777</f>
        <v>0</v>
      </c>
      <c r="E7" s="13"/>
      <c r="F7" s="137"/>
    </row>
    <row r="8" spans="1:6" ht="27" customHeight="1" x14ac:dyDescent="0.3">
      <c r="A8" s="2" t="s">
        <v>56</v>
      </c>
      <c r="B8" s="6" t="s">
        <v>57</v>
      </c>
      <c r="C8" s="12"/>
      <c r="D8" s="12"/>
      <c r="E8" s="13"/>
      <c r="F8" s="138"/>
    </row>
    <row r="9" spans="1:6" ht="17.55" customHeight="1" x14ac:dyDescent="0.3">
      <c r="A9" s="16"/>
      <c r="B9" s="17"/>
      <c r="C9" s="18"/>
      <c r="D9" s="19"/>
      <c r="E9" s="20"/>
      <c r="F9" s="105"/>
    </row>
    <row r="10" spans="1:6" ht="21" customHeight="1" x14ac:dyDescent="0.3">
      <c r="A10" s="7" t="s">
        <v>58</v>
      </c>
      <c r="B10" s="6"/>
      <c r="C10" s="21"/>
      <c r="D10" s="21"/>
      <c r="E10" s="13"/>
      <c r="F10" s="86"/>
    </row>
    <row r="11" spans="1:6" ht="26.4" x14ac:dyDescent="0.3">
      <c r="A11" s="22" t="s">
        <v>59</v>
      </c>
      <c r="B11" s="6" t="s">
        <v>60</v>
      </c>
      <c r="C11" s="23"/>
      <c r="D11" s="23"/>
      <c r="E11" s="13"/>
      <c r="F11" s="100" t="s">
        <v>61</v>
      </c>
    </row>
    <row r="12" spans="1:6" ht="19.2" customHeight="1" x14ac:dyDescent="0.3">
      <c r="A12" s="22" t="s">
        <v>62</v>
      </c>
      <c r="B12" s="6" t="s">
        <v>63</v>
      </c>
      <c r="C12" s="24"/>
      <c r="D12" s="24"/>
      <c r="E12" s="13"/>
      <c r="F12" s="87"/>
    </row>
    <row r="13" spans="1:6" ht="19.2" customHeight="1" x14ac:dyDescent="0.3">
      <c r="A13" s="22" t="s">
        <v>64</v>
      </c>
      <c r="B13" s="6" t="s">
        <v>54</v>
      </c>
      <c r="C13" s="23">
        <f>ROUND(C11*C12*C8/1000,1)</f>
        <v>0</v>
      </c>
      <c r="D13" s="23">
        <f>ROUND(D11*D12*D8/1000,1)</f>
        <v>0</v>
      </c>
      <c r="E13" s="13"/>
      <c r="F13" s="87"/>
    </row>
    <row r="14" spans="1:6" ht="31.95" customHeight="1" x14ac:dyDescent="0.3">
      <c r="A14" s="2" t="s">
        <v>65</v>
      </c>
      <c r="B14" s="2"/>
      <c r="C14" s="25"/>
      <c r="D14" s="25"/>
      <c r="E14" s="26"/>
      <c r="F14" s="87"/>
    </row>
    <row r="15" spans="1:6" ht="19.2" customHeight="1" x14ac:dyDescent="0.3">
      <c r="A15" s="27" t="s">
        <v>66</v>
      </c>
      <c r="B15" s="28" t="s">
        <v>67</v>
      </c>
      <c r="C15" s="23">
        <v>0.2</v>
      </c>
      <c r="D15" s="23">
        <f>C15</f>
        <v>0.2</v>
      </c>
      <c r="E15" s="29"/>
      <c r="F15" s="87"/>
    </row>
    <row r="16" spans="1:6" ht="21" customHeight="1" x14ac:dyDescent="0.3">
      <c r="A16" s="27" t="s">
        <v>68</v>
      </c>
      <c r="B16" s="28" t="s">
        <v>67</v>
      </c>
      <c r="C16" s="30">
        <v>2.5</v>
      </c>
      <c r="D16" s="30">
        <f>C16</f>
        <v>2.5</v>
      </c>
      <c r="E16" s="26"/>
      <c r="F16" s="87"/>
    </row>
    <row r="17" spans="1:6" ht="21" customHeight="1" x14ac:dyDescent="0.3">
      <c r="A17" s="27" t="s">
        <v>69</v>
      </c>
      <c r="B17" s="28" t="s">
        <v>67</v>
      </c>
      <c r="C17" s="30">
        <v>1.1000000000000001</v>
      </c>
      <c r="D17" s="30">
        <v>1.1000000000000001</v>
      </c>
      <c r="E17" s="26"/>
      <c r="F17" s="87"/>
    </row>
    <row r="18" spans="1:6" ht="21" customHeight="1" x14ac:dyDescent="0.3">
      <c r="A18" s="27" t="s">
        <v>70</v>
      </c>
      <c r="B18" s="28" t="s">
        <v>67</v>
      </c>
      <c r="C18" s="38"/>
      <c r="D18" s="38"/>
      <c r="E18" s="26"/>
      <c r="F18" s="87"/>
    </row>
    <row r="19" spans="1:6" ht="33" customHeight="1" x14ac:dyDescent="0.3">
      <c r="A19" s="2" t="s">
        <v>71</v>
      </c>
      <c r="B19" s="6" t="s">
        <v>54</v>
      </c>
      <c r="C19" s="8">
        <f>ROUND(C7*C15+C13*C16,2)</f>
        <v>0</v>
      </c>
      <c r="D19" s="8">
        <f>ROUND(D7*D15+D13*D16,2)</f>
        <v>0</v>
      </c>
      <c r="E19" s="13"/>
      <c r="F19" s="100" t="s">
        <v>79</v>
      </c>
    </row>
    <row r="20" spans="1:6" ht="13.2" customHeight="1" x14ac:dyDescent="0.3">
      <c r="A20" s="31"/>
      <c r="B20" s="32"/>
      <c r="C20" s="33"/>
      <c r="D20" s="33"/>
      <c r="E20" s="34"/>
      <c r="F20" s="104"/>
    </row>
    <row r="21" spans="1:6" ht="19.95" customHeight="1" x14ac:dyDescent="0.3">
      <c r="A21" s="128" t="s">
        <v>73</v>
      </c>
      <c r="B21" s="129"/>
      <c r="C21" s="129"/>
      <c r="D21" s="130"/>
      <c r="E21" s="34"/>
      <c r="F21" s="87"/>
    </row>
    <row r="22" spans="1:6" ht="19.95" customHeight="1" x14ac:dyDescent="0.3">
      <c r="A22" s="131" t="s">
        <v>74</v>
      </c>
      <c r="B22" s="132"/>
      <c r="C22" s="132"/>
      <c r="D22" s="133"/>
      <c r="E22" s="34"/>
      <c r="F22" s="87"/>
    </row>
    <row r="23" spans="1:6" ht="35.1" customHeight="1" x14ac:dyDescent="0.3">
      <c r="A23" s="36" t="s">
        <v>114</v>
      </c>
      <c r="B23" s="28" t="s">
        <v>75</v>
      </c>
      <c r="C23" s="37"/>
      <c r="D23" s="37"/>
      <c r="E23" s="9"/>
      <c r="F23" s="87"/>
    </row>
    <row r="24" spans="1:6" ht="37.049999999999997" customHeight="1" x14ac:dyDescent="0.3">
      <c r="A24" s="36" t="s">
        <v>112</v>
      </c>
      <c r="B24" s="28" t="s">
        <v>76</v>
      </c>
      <c r="C24" s="37"/>
      <c r="D24" s="37"/>
      <c r="E24" s="9"/>
      <c r="F24" s="87"/>
    </row>
    <row r="25" spans="1:6" ht="27.6" customHeight="1" x14ac:dyDescent="0.3">
      <c r="A25" s="36" t="s">
        <v>113</v>
      </c>
      <c r="B25" s="39"/>
      <c r="C25" s="40"/>
      <c r="D25" s="40"/>
      <c r="E25" s="9"/>
      <c r="F25" s="87"/>
    </row>
    <row r="26" spans="1:6" ht="26.4" x14ac:dyDescent="0.3">
      <c r="A26" s="7" t="s">
        <v>77</v>
      </c>
      <c r="B26" s="6" t="s">
        <v>78</v>
      </c>
      <c r="C26" s="15">
        <f>ROUND(C23*C6/1000+C24/1000*C13/1000,2)</f>
        <v>0</v>
      </c>
      <c r="D26" s="15">
        <f>ROUND(D23*D6/1000+D24/1000*D13/1000,2)</f>
        <v>0</v>
      </c>
      <c r="E26" s="9"/>
      <c r="F26" s="101" t="s">
        <v>79</v>
      </c>
    </row>
  </sheetData>
  <mergeCells count="4">
    <mergeCell ref="A21:D21"/>
    <mergeCell ref="A22:D22"/>
    <mergeCell ref="A1:F1"/>
    <mergeCell ref="F4:F8"/>
  </mergeCells>
  <pageMargins left="0.74803149606299213" right="0.31496062992125984" top="0.55118110236220474" bottom="0.59055118110236227" header="0.51181102362204722" footer="0.51181102362204722"/>
  <pageSetup paperSize="9" scale="70" orientation="portrait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6"/>
  <sheetViews>
    <sheetView zoomScale="85" zoomScaleNormal="85" zoomScaleSheetLayoutView="100" workbookViewId="0">
      <selection activeCell="C13" sqref="C13"/>
    </sheetView>
  </sheetViews>
  <sheetFormatPr defaultColWidth="9.21875" defaultRowHeight="13.2" x14ac:dyDescent="0.3"/>
  <cols>
    <col min="1" max="1" width="46.44140625" style="1" customWidth="1"/>
    <col min="2" max="2" width="13.5546875" style="1" customWidth="1"/>
    <col min="3" max="4" width="16.5546875" style="1" customWidth="1"/>
    <col min="5" max="5" width="10" style="1" hidden="1" customWidth="1"/>
    <col min="6" max="6" width="37.21875" style="1" customWidth="1"/>
    <col min="7" max="256" width="9.21875" style="1"/>
    <col min="257" max="257" width="31.5546875" style="1" customWidth="1"/>
    <col min="258" max="258" width="13.21875" style="1" customWidth="1"/>
    <col min="259" max="259" width="16.5546875" style="1" customWidth="1"/>
    <col min="260" max="260" width="16.77734375" style="1" customWidth="1"/>
    <col min="261" max="261" width="0" style="1" hidden="1" customWidth="1"/>
    <col min="262" max="512" width="9.21875" style="1"/>
    <col min="513" max="513" width="31.5546875" style="1" customWidth="1"/>
    <col min="514" max="514" width="13.21875" style="1" customWidth="1"/>
    <col min="515" max="515" width="16.5546875" style="1" customWidth="1"/>
    <col min="516" max="516" width="16.77734375" style="1" customWidth="1"/>
    <col min="517" max="517" width="0" style="1" hidden="1" customWidth="1"/>
    <col min="518" max="768" width="9.21875" style="1"/>
    <col min="769" max="769" width="31.5546875" style="1" customWidth="1"/>
    <col min="770" max="770" width="13.21875" style="1" customWidth="1"/>
    <col min="771" max="771" width="16.5546875" style="1" customWidth="1"/>
    <col min="772" max="772" width="16.77734375" style="1" customWidth="1"/>
    <col min="773" max="773" width="0" style="1" hidden="1" customWidth="1"/>
    <col min="774" max="1024" width="9.21875" style="1"/>
    <col min="1025" max="1025" width="31.5546875" style="1" customWidth="1"/>
    <col min="1026" max="1026" width="13.21875" style="1" customWidth="1"/>
    <col min="1027" max="1027" width="16.5546875" style="1" customWidth="1"/>
    <col min="1028" max="1028" width="16.77734375" style="1" customWidth="1"/>
    <col min="1029" max="1029" width="0" style="1" hidden="1" customWidth="1"/>
    <col min="1030" max="1280" width="9.21875" style="1"/>
    <col min="1281" max="1281" width="31.5546875" style="1" customWidth="1"/>
    <col min="1282" max="1282" width="13.21875" style="1" customWidth="1"/>
    <col min="1283" max="1283" width="16.5546875" style="1" customWidth="1"/>
    <col min="1284" max="1284" width="16.77734375" style="1" customWidth="1"/>
    <col min="1285" max="1285" width="0" style="1" hidden="1" customWidth="1"/>
    <col min="1286" max="1536" width="9.21875" style="1"/>
    <col min="1537" max="1537" width="31.5546875" style="1" customWidth="1"/>
    <col min="1538" max="1538" width="13.21875" style="1" customWidth="1"/>
    <col min="1539" max="1539" width="16.5546875" style="1" customWidth="1"/>
    <col min="1540" max="1540" width="16.77734375" style="1" customWidth="1"/>
    <col min="1541" max="1541" width="0" style="1" hidden="1" customWidth="1"/>
    <col min="1542" max="1792" width="9.21875" style="1"/>
    <col min="1793" max="1793" width="31.5546875" style="1" customWidth="1"/>
    <col min="1794" max="1794" width="13.21875" style="1" customWidth="1"/>
    <col min="1795" max="1795" width="16.5546875" style="1" customWidth="1"/>
    <col min="1796" max="1796" width="16.77734375" style="1" customWidth="1"/>
    <col min="1797" max="1797" width="0" style="1" hidden="1" customWidth="1"/>
    <col min="1798" max="2048" width="9.21875" style="1"/>
    <col min="2049" max="2049" width="31.5546875" style="1" customWidth="1"/>
    <col min="2050" max="2050" width="13.21875" style="1" customWidth="1"/>
    <col min="2051" max="2051" width="16.5546875" style="1" customWidth="1"/>
    <col min="2052" max="2052" width="16.77734375" style="1" customWidth="1"/>
    <col min="2053" max="2053" width="0" style="1" hidden="1" customWidth="1"/>
    <col min="2054" max="2304" width="9.21875" style="1"/>
    <col min="2305" max="2305" width="31.5546875" style="1" customWidth="1"/>
    <col min="2306" max="2306" width="13.21875" style="1" customWidth="1"/>
    <col min="2307" max="2307" width="16.5546875" style="1" customWidth="1"/>
    <col min="2308" max="2308" width="16.77734375" style="1" customWidth="1"/>
    <col min="2309" max="2309" width="0" style="1" hidden="1" customWidth="1"/>
    <col min="2310" max="2560" width="9.21875" style="1"/>
    <col min="2561" max="2561" width="31.5546875" style="1" customWidth="1"/>
    <col min="2562" max="2562" width="13.21875" style="1" customWidth="1"/>
    <col min="2563" max="2563" width="16.5546875" style="1" customWidth="1"/>
    <col min="2564" max="2564" width="16.77734375" style="1" customWidth="1"/>
    <col min="2565" max="2565" width="0" style="1" hidden="1" customWidth="1"/>
    <col min="2566" max="2816" width="9.21875" style="1"/>
    <col min="2817" max="2817" width="31.5546875" style="1" customWidth="1"/>
    <col min="2818" max="2818" width="13.21875" style="1" customWidth="1"/>
    <col min="2819" max="2819" width="16.5546875" style="1" customWidth="1"/>
    <col min="2820" max="2820" width="16.77734375" style="1" customWidth="1"/>
    <col min="2821" max="2821" width="0" style="1" hidden="1" customWidth="1"/>
    <col min="2822" max="3072" width="9.21875" style="1"/>
    <col min="3073" max="3073" width="31.5546875" style="1" customWidth="1"/>
    <col min="3074" max="3074" width="13.21875" style="1" customWidth="1"/>
    <col min="3075" max="3075" width="16.5546875" style="1" customWidth="1"/>
    <col min="3076" max="3076" width="16.77734375" style="1" customWidth="1"/>
    <col min="3077" max="3077" width="0" style="1" hidden="1" customWidth="1"/>
    <col min="3078" max="3328" width="9.21875" style="1"/>
    <col min="3329" max="3329" width="31.5546875" style="1" customWidth="1"/>
    <col min="3330" max="3330" width="13.21875" style="1" customWidth="1"/>
    <col min="3331" max="3331" width="16.5546875" style="1" customWidth="1"/>
    <col min="3332" max="3332" width="16.77734375" style="1" customWidth="1"/>
    <col min="3333" max="3333" width="0" style="1" hidden="1" customWidth="1"/>
    <col min="3334" max="3584" width="9.21875" style="1"/>
    <col min="3585" max="3585" width="31.5546875" style="1" customWidth="1"/>
    <col min="3586" max="3586" width="13.21875" style="1" customWidth="1"/>
    <col min="3587" max="3587" width="16.5546875" style="1" customWidth="1"/>
    <col min="3588" max="3588" width="16.77734375" style="1" customWidth="1"/>
    <col min="3589" max="3589" width="0" style="1" hidden="1" customWidth="1"/>
    <col min="3590" max="3840" width="9.21875" style="1"/>
    <col min="3841" max="3841" width="31.5546875" style="1" customWidth="1"/>
    <col min="3842" max="3842" width="13.21875" style="1" customWidth="1"/>
    <col min="3843" max="3843" width="16.5546875" style="1" customWidth="1"/>
    <col min="3844" max="3844" width="16.77734375" style="1" customWidth="1"/>
    <col min="3845" max="3845" width="0" style="1" hidden="1" customWidth="1"/>
    <col min="3846" max="4096" width="9.21875" style="1"/>
    <col min="4097" max="4097" width="31.5546875" style="1" customWidth="1"/>
    <col min="4098" max="4098" width="13.21875" style="1" customWidth="1"/>
    <col min="4099" max="4099" width="16.5546875" style="1" customWidth="1"/>
    <col min="4100" max="4100" width="16.77734375" style="1" customWidth="1"/>
    <col min="4101" max="4101" width="0" style="1" hidden="1" customWidth="1"/>
    <col min="4102" max="4352" width="9.21875" style="1"/>
    <col min="4353" max="4353" width="31.5546875" style="1" customWidth="1"/>
    <col min="4354" max="4354" width="13.21875" style="1" customWidth="1"/>
    <col min="4355" max="4355" width="16.5546875" style="1" customWidth="1"/>
    <col min="4356" max="4356" width="16.77734375" style="1" customWidth="1"/>
    <col min="4357" max="4357" width="0" style="1" hidden="1" customWidth="1"/>
    <col min="4358" max="4608" width="9.21875" style="1"/>
    <col min="4609" max="4609" width="31.5546875" style="1" customWidth="1"/>
    <col min="4610" max="4610" width="13.21875" style="1" customWidth="1"/>
    <col min="4611" max="4611" width="16.5546875" style="1" customWidth="1"/>
    <col min="4612" max="4612" width="16.77734375" style="1" customWidth="1"/>
    <col min="4613" max="4613" width="0" style="1" hidden="1" customWidth="1"/>
    <col min="4614" max="4864" width="9.21875" style="1"/>
    <col min="4865" max="4865" width="31.5546875" style="1" customWidth="1"/>
    <col min="4866" max="4866" width="13.21875" style="1" customWidth="1"/>
    <col min="4867" max="4867" width="16.5546875" style="1" customWidth="1"/>
    <col min="4868" max="4868" width="16.77734375" style="1" customWidth="1"/>
    <col min="4869" max="4869" width="0" style="1" hidden="1" customWidth="1"/>
    <col min="4870" max="5120" width="9.21875" style="1"/>
    <col min="5121" max="5121" width="31.5546875" style="1" customWidth="1"/>
    <col min="5122" max="5122" width="13.21875" style="1" customWidth="1"/>
    <col min="5123" max="5123" width="16.5546875" style="1" customWidth="1"/>
    <col min="5124" max="5124" width="16.77734375" style="1" customWidth="1"/>
    <col min="5125" max="5125" width="0" style="1" hidden="1" customWidth="1"/>
    <col min="5126" max="5376" width="9.21875" style="1"/>
    <col min="5377" max="5377" width="31.5546875" style="1" customWidth="1"/>
    <col min="5378" max="5378" width="13.21875" style="1" customWidth="1"/>
    <col min="5379" max="5379" width="16.5546875" style="1" customWidth="1"/>
    <col min="5380" max="5380" width="16.77734375" style="1" customWidth="1"/>
    <col min="5381" max="5381" width="0" style="1" hidden="1" customWidth="1"/>
    <col min="5382" max="5632" width="9.21875" style="1"/>
    <col min="5633" max="5633" width="31.5546875" style="1" customWidth="1"/>
    <col min="5634" max="5634" width="13.21875" style="1" customWidth="1"/>
    <col min="5635" max="5635" width="16.5546875" style="1" customWidth="1"/>
    <col min="5636" max="5636" width="16.77734375" style="1" customWidth="1"/>
    <col min="5637" max="5637" width="0" style="1" hidden="1" customWidth="1"/>
    <col min="5638" max="5888" width="9.21875" style="1"/>
    <col min="5889" max="5889" width="31.5546875" style="1" customWidth="1"/>
    <col min="5890" max="5890" width="13.21875" style="1" customWidth="1"/>
    <col min="5891" max="5891" width="16.5546875" style="1" customWidth="1"/>
    <col min="5892" max="5892" width="16.77734375" style="1" customWidth="1"/>
    <col min="5893" max="5893" width="0" style="1" hidden="1" customWidth="1"/>
    <col min="5894" max="6144" width="9.21875" style="1"/>
    <col min="6145" max="6145" width="31.5546875" style="1" customWidth="1"/>
    <col min="6146" max="6146" width="13.21875" style="1" customWidth="1"/>
    <col min="6147" max="6147" width="16.5546875" style="1" customWidth="1"/>
    <col min="6148" max="6148" width="16.77734375" style="1" customWidth="1"/>
    <col min="6149" max="6149" width="0" style="1" hidden="1" customWidth="1"/>
    <col min="6150" max="6400" width="9.21875" style="1"/>
    <col min="6401" max="6401" width="31.5546875" style="1" customWidth="1"/>
    <col min="6402" max="6402" width="13.21875" style="1" customWidth="1"/>
    <col min="6403" max="6403" width="16.5546875" style="1" customWidth="1"/>
    <col min="6404" max="6404" width="16.77734375" style="1" customWidth="1"/>
    <col min="6405" max="6405" width="0" style="1" hidden="1" customWidth="1"/>
    <col min="6406" max="6656" width="9.21875" style="1"/>
    <col min="6657" max="6657" width="31.5546875" style="1" customWidth="1"/>
    <col min="6658" max="6658" width="13.21875" style="1" customWidth="1"/>
    <col min="6659" max="6659" width="16.5546875" style="1" customWidth="1"/>
    <col min="6660" max="6660" width="16.77734375" style="1" customWidth="1"/>
    <col min="6661" max="6661" width="0" style="1" hidden="1" customWidth="1"/>
    <col min="6662" max="6912" width="9.21875" style="1"/>
    <col min="6913" max="6913" width="31.5546875" style="1" customWidth="1"/>
    <col min="6914" max="6914" width="13.21875" style="1" customWidth="1"/>
    <col min="6915" max="6915" width="16.5546875" style="1" customWidth="1"/>
    <col min="6916" max="6916" width="16.77734375" style="1" customWidth="1"/>
    <col min="6917" max="6917" width="0" style="1" hidden="1" customWidth="1"/>
    <col min="6918" max="7168" width="9.21875" style="1"/>
    <col min="7169" max="7169" width="31.5546875" style="1" customWidth="1"/>
    <col min="7170" max="7170" width="13.21875" style="1" customWidth="1"/>
    <col min="7171" max="7171" width="16.5546875" style="1" customWidth="1"/>
    <col min="7172" max="7172" width="16.77734375" style="1" customWidth="1"/>
    <col min="7173" max="7173" width="0" style="1" hidden="1" customWidth="1"/>
    <col min="7174" max="7424" width="9.21875" style="1"/>
    <col min="7425" max="7425" width="31.5546875" style="1" customWidth="1"/>
    <col min="7426" max="7426" width="13.21875" style="1" customWidth="1"/>
    <col min="7427" max="7427" width="16.5546875" style="1" customWidth="1"/>
    <col min="7428" max="7428" width="16.77734375" style="1" customWidth="1"/>
    <col min="7429" max="7429" width="0" style="1" hidden="1" customWidth="1"/>
    <col min="7430" max="7680" width="9.21875" style="1"/>
    <col min="7681" max="7681" width="31.5546875" style="1" customWidth="1"/>
    <col min="7682" max="7682" width="13.21875" style="1" customWidth="1"/>
    <col min="7683" max="7683" width="16.5546875" style="1" customWidth="1"/>
    <col min="7684" max="7684" width="16.77734375" style="1" customWidth="1"/>
    <col min="7685" max="7685" width="0" style="1" hidden="1" customWidth="1"/>
    <col min="7686" max="7936" width="9.21875" style="1"/>
    <col min="7937" max="7937" width="31.5546875" style="1" customWidth="1"/>
    <col min="7938" max="7938" width="13.21875" style="1" customWidth="1"/>
    <col min="7939" max="7939" width="16.5546875" style="1" customWidth="1"/>
    <col min="7940" max="7940" width="16.77734375" style="1" customWidth="1"/>
    <col min="7941" max="7941" width="0" style="1" hidden="1" customWidth="1"/>
    <col min="7942" max="8192" width="9.21875" style="1"/>
    <col min="8193" max="8193" width="31.5546875" style="1" customWidth="1"/>
    <col min="8194" max="8194" width="13.21875" style="1" customWidth="1"/>
    <col min="8195" max="8195" width="16.5546875" style="1" customWidth="1"/>
    <col min="8196" max="8196" width="16.77734375" style="1" customWidth="1"/>
    <col min="8197" max="8197" width="0" style="1" hidden="1" customWidth="1"/>
    <col min="8198" max="8448" width="9.21875" style="1"/>
    <col min="8449" max="8449" width="31.5546875" style="1" customWidth="1"/>
    <col min="8450" max="8450" width="13.21875" style="1" customWidth="1"/>
    <col min="8451" max="8451" width="16.5546875" style="1" customWidth="1"/>
    <col min="8452" max="8452" width="16.77734375" style="1" customWidth="1"/>
    <col min="8453" max="8453" width="0" style="1" hidden="1" customWidth="1"/>
    <col min="8454" max="8704" width="9.21875" style="1"/>
    <col min="8705" max="8705" width="31.5546875" style="1" customWidth="1"/>
    <col min="8706" max="8706" width="13.21875" style="1" customWidth="1"/>
    <col min="8707" max="8707" width="16.5546875" style="1" customWidth="1"/>
    <col min="8708" max="8708" width="16.77734375" style="1" customWidth="1"/>
    <col min="8709" max="8709" width="0" style="1" hidden="1" customWidth="1"/>
    <col min="8710" max="8960" width="9.21875" style="1"/>
    <col min="8961" max="8961" width="31.5546875" style="1" customWidth="1"/>
    <col min="8962" max="8962" width="13.21875" style="1" customWidth="1"/>
    <col min="8963" max="8963" width="16.5546875" style="1" customWidth="1"/>
    <col min="8964" max="8964" width="16.77734375" style="1" customWidth="1"/>
    <col min="8965" max="8965" width="0" style="1" hidden="1" customWidth="1"/>
    <col min="8966" max="9216" width="9.21875" style="1"/>
    <col min="9217" max="9217" width="31.5546875" style="1" customWidth="1"/>
    <col min="9218" max="9218" width="13.21875" style="1" customWidth="1"/>
    <col min="9219" max="9219" width="16.5546875" style="1" customWidth="1"/>
    <col min="9220" max="9220" width="16.77734375" style="1" customWidth="1"/>
    <col min="9221" max="9221" width="0" style="1" hidden="1" customWidth="1"/>
    <col min="9222" max="9472" width="9.21875" style="1"/>
    <col min="9473" max="9473" width="31.5546875" style="1" customWidth="1"/>
    <col min="9474" max="9474" width="13.21875" style="1" customWidth="1"/>
    <col min="9475" max="9475" width="16.5546875" style="1" customWidth="1"/>
    <col min="9476" max="9476" width="16.77734375" style="1" customWidth="1"/>
    <col min="9477" max="9477" width="0" style="1" hidden="1" customWidth="1"/>
    <col min="9478" max="9728" width="9.21875" style="1"/>
    <col min="9729" max="9729" width="31.5546875" style="1" customWidth="1"/>
    <col min="9730" max="9730" width="13.21875" style="1" customWidth="1"/>
    <col min="9731" max="9731" width="16.5546875" style="1" customWidth="1"/>
    <col min="9732" max="9732" width="16.77734375" style="1" customWidth="1"/>
    <col min="9733" max="9733" width="0" style="1" hidden="1" customWidth="1"/>
    <col min="9734" max="9984" width="9.21875" style="1"/>
    <col min="9985" max="9985" width="31.5546875" style="1" customWidth="1"/>
    <col min="9986" max="9986" width="13.21875" style="1" customWidth="1"/>
    <col min="9987" max="9987" width="16.5546875" style="1" customWidth="1"/>
    <col min="9988" max="9988" width="16.77734375" style="1" customWidth="1"/>
    <col min="9989" max="9989" width="0" style="1" hidden="1" customWidth="1"/>
    <col min="9990" max="10240" width="9.21875" style="1"/>
    <col min="10241" max="10241" width="31.5546875" style="1" customWidth="1"/>
    <col min="10242" max="10242" width="13.21875" style="1" customWidth="1"/>
    <col min="10243" max="10243" width="16.5546875" style="1" customWidth="1"/>
    <col min="10244" max="10244" width="16.77734375" style="1" customWidth="1"/>
    <col min="10245" max="10245" width="0" style="1" hidden="1" customWidth="1"/>
    <col min="10246" max="10496" width="9.21875" style="1"/>
    <col min="10497" max="10497" width="31.5546875" style="1" customWidth="1"/>
    <col min="10498" max="10498" width="13.21875" style="1" customWidth="1"/>
    <col min="10499" max="10499" width="16.5546875" style="1" customWidth="1"/>
    <col min="10500" max="10500" width="16.77734375" style="1" customWidth="1"/>
    <col min="10501" max="10501" width="0" style="1" hidden="1" customWidth="1"/>
    <col min="10502" max="10752" width="9.21875" style="1"/>
    <col min="10753" max="10753" width="31.5546875" style="1" customWidth="1"/>
    <col min="10754" max="10754" width="13.21875" style="1" customWidth="1"/>
    <col min="10755" max="10755" width="16.5546875" style="1" customWidth="1"/>
    <col min="10756" max="10756" width="16.77734375" style="1" customWidth="1"/>
    <col min="10757" max="10757" width="0" style="1" hidden="1" customWidth="1"/>
    <col min="10758" max="11008" width="9.21875" style="1"/>
    <col min="11009" max="11009" width="31.5546875" style="1" customWidth="1"/>
    <col min="11010" max="11010" width="13.21875" style="1" customWidth="1"/>
    <col min="11011" max="11011" width="16.5546875" style="1" customWidth="1"/>
    <col min="11012" max="11012" width="16.77734375" style="1" customWidth="1"/>
    <col min="11013" max="11013" width="0" style="1" hidden="1" customWidth="1"/>
    <col min="11014" max="11264" width="9.21875" style="1"/>
    <col min="11265" max="11265" width="31.5546875" style="1" customWidth="1"/>
    <col min="11266" max="11266" width="13.21875" style="1" customWidth="1"/>
    <col min="11267" max="11267" width="16.5546875" style="1" customWidth="1"/>
    <col min="11268" max="11268" width="16.77734375" style="1" customWidth="1"/>
    <col min="11269" max="11269" width="0" style="1" hidden="1" customWidth="1"/>
    <col min="11270" max="11520" width="9.21875" style="1"/>
    <col min="11521" max="11521" width="31.5546875" style="1" customWidth="1"/>
    <col min="11522" max="11522" width="13.21875" style="1" customWidth="1"/>
    <col min="11523" max="11523" width="16.5546875" style="1" customWidth="1"/>
    <col min="11524" max="11524" width="16.77734375" style="1" customWidth="1"/>
    <col min="11525" max="11525" width="0" style="1" hidden="1" customWidth="1"/>
    <col min="11526" max="11776" width="9.21875" style="1"/>
    <col min="11777" max="11777" width="31.5546875" style="1" customWidth="1"/>
    <col min="11778" max="11778" width="13.21875" style="1" customWidth="1"/>
    <col min="11779" max="11779" width="16.5546875" style="1" customWidth="1"/>
    <col min="11780" max="11780" width="16.77734375" style="1" customWidth="1"/>
    <col min="11781" max="11781" width="0" style="1" hidden="1" customWidth="1"/>
    <col min="11782" max="12032" width="9.21875" style="1"/>
    <col min="12033" max="12033" width="31.5546875" style="1" customWidth="1"/>
    <col min="12034" max="12034" width="13.21875" style="1" customWidth="1"/>
    <col min="12035" max="12035" width="16.5546875" style="1" customWidth="1"/>
    <col min="12036" max="12036" width="16.77734375" style="1" customWidth="1"/>
    <col min="12037" max="12037" width="0" style="1" hidden="1" customWidth="1"/>
    <col min="12038" max="12288" width="9.21875" style="1"/>
    <col min="12289" max="12289" width="31.5546875" style="1" customWidth="1"/>
    <col min="12290" max="12290" width="13.21875" style="1" customWidth="1"/>
    <col min="12291" max="12291" width="16.5546875" style="1" customWidth="1"/>
    <col min="12292" max="12292" width="16.77734375" style="1" customWidth="1"/>
    <col min="12293" max="12293" width="0" style="1" hidden="1" customWidth="1"/>
    <col min="12294" max="12544" width="9.21875" style="1"/>
    <col min="12545" max="12545" width="31.5546875" style="1" customWidth="1"/>
    <col min="12546" max="12546" width="13.21875" style="1" customWidth="1"/>
    <col min="12547" max="12547" width="16.5546875" style="1" customWidth="1"/>
    <col min="12548" max="12548" width="16.77734375" style="1" customWidth="1"/>
    <col min="12549" max="12549" width="0" style="1" hidden="1" customWidth="1"/>
    <col min="12550" max="12800" width="9.21875" style="1"/>
    <col min="12801" max="12801" width="31.5546875" style="1" customWidth="1"/>
    <col min="12802" max="12802" width="13.21875" style="1" customWidth="1"/>
    <col min="12803" max="12803" width="16.5546875" style="1" customWidth="1"/>
    <col min="12804" max="12804" width="16.77734375" style="1" customWidth="1"/>
    <col min="12805" max="12805" width="0" style="1" hidden="1" customWidth="1"/>
    <col min="12806" max="13056" width="9.21875" style="1"/>
    <col min="13057" max="13057" width="31.5546875" style="1" customWidth="1"/>
    <col min="13058" max="13058" width="13.21875" style="1" customWidth="1"/>
    <col min="13059" max="13059" width="16.5546875" style="1" customWidth="1"/>
    <col min="13060" max="13060" width="16.77734375" style="1" customWidth="1"/>
    <col min="13061" max="13061" width="0" style="1" hidden="1" customWidth="1"/>
    <col min="13062" max="13312" width="9.21875" style="1"/>
    <col min="13313" max="13313" width="31.5546875" style="1" customWidth="1"/>
    <col min="13314" max="13314" width="13.21875" style="1" customWidth="1"/>
    <col min="13315" max="13315" width="16.5546875" style="1" customWidth="1"/>
    <col min="13316" max="13316" width="16.77734375" style="1" customWidth="1"/>
    <col min="13317" max="13317" width="0" style="1" hidden="1" customWidth="1"/>
    <col min="13318" max="13568" width="9.21875" style="1"/>
    <col min="13569" max="13569" width="31.5546875" style="1" customWidth="1"/>
    <col min="13570" max="13570" width="13.21875" style="1" customWidth="1"/>
    <col min="13571" max="13571" width="16.5546875" style="1" customWidth="1"/>
    <col min="13572" max="13572" width="16.77734375" style="1" customWidth="1"/>
    <col min="13573" max="13573" width="0" style="1" hidden="1" customWidth="1"/>
    <col min="13574" max="13824" width="9.21875" style="1"/>
    <col min="13825" max="13825" width="31.5546875" style="1" customWidth="1"/>
    <col min="13826" max="13826" width="13.21875" style="1" customWidth="1"/>
    <col min="13827" max="13827" width="16.5546875" style="1" customWidth="1"/>
    <col min="13828" max="13828" width="16.77734375" style="1" customWidth="1"/>
    <col min="13829" max="13829" width="0" style="1" hidden="1" customWidth="1"/>
    <col min="13830" max="14080" width="9.21875" style="1"/>
    <col min="14081" max="14081" width="31.5546875" style="1" customWidth="1"/>
    <col min="14082" max="14082" width="13.21875" style="1" customWidth="1"/>
    <col min="14083" max="14083" width="16.5546875" style="1" customWidth="1"/>
    <col min="14084" max="14084" width="16.77734375" style="1" customWidth="1"/>
    <col min="14085" max="14085" width="0" style="1" hidden="1" customWidth="1"/>
    <col min="14086" max="14336" width="9.21875" style="1"/>
    <col min="14337" max="14337" width="31.5546875" style="1" customWidth="1"/>
    <col min="14338" max="14338" width="13.21875" style="1" customWidth="1"/>
    <col min="14339" max="14339" width="16.5546875" style="1" customWidth="1"/>
    <col min="14340" max="14340" width="16.77734375" style="1" customWidth="1"/>
    <col min="14341" max="14341" width="0" style="1" hidden="1" customWidth="1"/>
    <col min="14342" max="14592" width="9.21875" style="1"/>
    <col min="14593" max="14593" width="31.5546875" style="1" customWidth="1"/>
    <col min="14594" max="14594" width="13.21875" style="1" customWidth="1"/>
    <col min="14595" max="14595" width="16.5546875" style="1" customWidth="1"/>
    <col min="14596" max="14596" width="16.77734375" style="1" customWidth="1"/>
    <col min="14597" max="14597" width="0" style="1" hidden="1" customWidth="1"/>
    <col min="14598" max="14848" width="9.21875" style="1"/>
    <col min="14849" max="14849" width="31.5546875" style="1" customWidth="1"/>
    <col min="14850" max="14850" width="13.21875" style="1" customWidth="1"/>
    <col min="14851" max="14851" width="16.5546875" style="1" customWidth="1"/>
    <col min="14852" max="14852" width="16.77734375" style="1" customWidth="1"/>
    <col min="14853" max="14853" width="0" style="1" hidden="1" customWidth="1"/>
    <col min="14854" max="15104" width="9.21875" style="1"/>
    <col min="15105" max="15105" width="31.5546875" style="1" customWidth="1"/>
    <col min="15106" max="15106" width="13.21875" style="1" customWidth="1"/>
    <col min="15107" max="15107" width="16.5546875" style="1" customWidth="1"/>
    <col min="15108" max="15108" width="16.77734375" style="1" customWidth="1"/>
    <col min="15109" max="15109" width="0" style="1" hidden="1" customWidth="1"/>
    <col min="15110" max="15360" width="9.21875" style="1"/>
    <col min="15361" max="15361" width="31.5546875" style="1" customWidth="1"/>
    <col min="15362" max="15362" width="13.21875" style="1" customWidth="1"/>
    <col min="15363" max="15363" width="16.5546875" style="1" customWidth="1"/>
    <col min="15364" max="15364" width="16.77734375" style="1" customWidth="1"/>
    <col min="15365" max="15365" width="0" style="1" hidden="1" customWidth="1"/>
    <col min="15366" max="15616" width="9.21875" style="1"/>
    <col min="15617" max="15617" width="31.5546875" style="1" customWidth="1"/>
    <col min="15618" max="15618" width="13.21875" style="1" customWidth="1"/>
    <col min="15619" max="15619" width="16.5546875" style="1" customWidth="1"/>
    <col min="15620" max="15620" width="16.77734375" style="1" customWidth="1"/>
    <col min="15621" max="15621" width="0" style="1" hidden="1" customWidth="1"/>
    <col min="15622" max="15872" width="9.21875" style="1"/>
    <col min="15873" max="15873" width="31.5546875" style="1" customWidth="1"/>
    <col min="15874" max="15874" width="13.21875" style="1" customWidth="1"/>
    <col min="15875" max="15875" width="16.5546875" style="1" customWidth="1"/>
    <col min="15876" max="15876" width="16.77734375" style="1" customWidth="1"/>
    <col min="15877" max="15877" width="0" style="1" hidden="1" customWidth="1"/>
    <col min="15878" max="16128" width="9.21875" style="1"/>
    <col min="16129" max="16129" width="31.5546875" style="1" customWidth="1"/>
    <col min="16130" max="16130" width="13.21875" style="1" customWidth="1"/>
    <col min="16131" max="16131" width="16.5546875" style="1" customWidth="1"/>
    <col min="16132" max="16132" width="16.77734375" style="1" customWidth="1"/>
    <col min="16133" max="16133" width="0" style="1" hidden="1" customWidth="1"/>
    <col min="16134" max="16384" width="9.21875" style="1"/>
  </cols>
  <sheetData>
    <row r="1" spans="1:6" s="3" customFormat="1" ht="22.5" customHeight="1" x14ac:dyDescent="0.3">
      <c r="A1" s="134" t="s">
        <v>84</v>
      </c>
      <c r="B1" s="135"/>
      <c r="C1" s="135"/>
      <c r="D1" s="135"/>
      <c r="E1" s="135"/>
      <c r="F1" s="136"/>
    </row>
    <row r="2" spans="1:6" ht="27.6" customHeight="1" x14ac:dyDescent="0.3">
      <c r="A2" s="78" t="s">
        <v>42</v>
      </c>
      <c r="B2" s="78" t="s">
        <v>43</v>
      </c>
      <c r="C2" s="79" t="s">
        <v>44</v>
      </c>
      <c r="D2" s="79" t="s">
        <v>45</v>
      </c>
      <c r="E2" s="80" t="s">
        <v>81</v>
      </c>
      <c r="F2" s="85" t="s">
        <v>46</v>
      </c>
    </row>
    <row r="3" spans="1:6" ht="14.55" customHeight="1" x14ac:dyDescent="0.3">
      <c r="A3" s="4" t="s">
        <v>47</v>
      </c>
      <c r="B3" s="4" t="s">
        <v>48</v>
      </c>
      <c r="C3" s="4" t="s">
        <v>49</v>
      </c>
      <c r="D3" s="4" t="s">
        <v>50</v>
      </c>
      <c r="E3" s="81" t="s">
        <v>82</v>
      </c>
      <c r="F3" s="106"/>
    </row>
    <row r="4" spans="1:6" ht="47.1" customHeight="1" x14ac:dyDescent="0.3">
      <c r="A4" s="2" t="s">
        <v>85</v>
      </c>
      <c r="B4" s="6" t="s">
        <v>52</v>
      </c>
      <c r="C4" s="11"/>
      <c r="D4" s="11"/>
      <c r="E4" s="35"/>
      <c r="F4" s="137" t="s">
        <v>86</v>
      </c>
    </row>
    <row r="5" spans="1:6" ht="26.55" customHeight="1" x14ac:dyDescent="0.3">
      <c r="A5" s="2" t="s">
        <v>87</v>
      </c>
      <c r="B5" s="6" t="s">
        <v>54</v>
      </c>
      <c r="C5" s="12">
        <f>C4*277.7777</f>
        <v>0</v>
      </c>
      <c r="D5" s="12">
        <f>D4*277.7777</f>
        <v>0</v>
      </c>
      <c r="E5" s="82"/>
      <c r="F5" s="137"/>
    </row>
    <row r="6" spans="1:6" ht="43.5" customHeight="1" x14ac:dyDescent="0.3">
      <c r="A6" s="7" t="s">
        <v>55</v>
      </c>
      <c r="B6" s="6" t="s">
        <v>52</v>
      </c>
      <c r="C6" s="14"/>
      <c r="D6" s="14"/>
      <c r="E6" s="82"/>
      <c r="F6" s="137"/>
    </row>
    <row r="7" spans="1:6" ht="31.95" customHeight="1" x14ac:dyDescent="0.3">
      <c r="A7" s="7" t="s">
        <v>55</v>
      </c>
      <c r="B7" s="6" t="s">
        <v>54</v>
      </c>
      <c r="C7" s="14">
        <f>C6*277.7777</f>
        <v>0</v>
      </c>
      <c r="D7" s="14">
        <f>D6*277.7777</f>
        <v>0</v>
      </c>
      <c r="E7" s="82"/>
      <c r="F7" s="137"/>
    </row>
    <row r="8" spans="1:6" ht="43.05" customHeight="1" x14ac:dyDescent="0.3">
      <c r="A8" s="2" t="s">
        <v>88</v>
      </c>
      <c r="B8" s="6" t="s">
        <v>57</v>
      </c>
      <c r="C8" s="12"/>
      <c r="D8" s="12"/>
      <c r="E8" s="82"/>
      <c r="F8" s="138"/>
    </row>
    <row r="9" spans="1:6" ht="17.55" customHeight="1" x14ac:dyDescent="0.3">
      <c r="A9" s="16"/>
      <c r="B9" s="17"/>
      <c r="C9" s="18"/>
      <c r="D9" s="19"/>
      <c r="E9" s="20"/>
      <c r="F9" s="103"/>
    </row>
    <row r="10" spans="1:6" ht="21" customHeight="1" x14ac:dyDescent="0.3">
      <c r="A10" s="7" t="s">
        <v>58</v>
      </c>
      <c r="B10" s="6"/>
      <c r="C10" s="21"/>
      <c r="D10" s="21"/>
      <c r="E10" s="82"/>
      <c r="F10" s="86"/>
    </row>
    <row r="11" spans="1:6" ht="26.4" x14ac:dyDescent="0.3">
      <c r="A11" s="22" t="s">
        <v>59</v>
      </c>
      <c r="B11" s="6" t="s">
        <v>60</v>
      </c>
      <c r="C11" s="23"/>
      <c r="D11" s="23"/>
      <c r="E11" s="82"/>
      <c r="F11" s="100" t="s">
        <v>61</v>
      </c>
    </row>
    <row r="12" spans="1:6" ht="19.2" customHeight="1" x14ac:dyDescent="0.3">
      <c r="A12" s="22" t="s">
        <v>62</v>
      </c>
      <c r="B12" s="6" t="s">
        <v>63</v>
      </c>
      <c r="C12" s="24"/>
      <c r="D12" s="24"/>
      <c r="E12" s="82"/>
      <c r="F12" s="87"/>
    </row>
    <row r="13" spans="1:6" ht="19.2" customHeight="1" x14ac:dyDescent="0.3">
      <c r="A13" s="22" t="s">
        <v>64</v>
      </c>
      <c r="B13" s="6" t="s">
        <v>54</v>
      </c>
      <c r="C13" s="23">
        <f>ROUND(C11*C12*C8/1000,1)</f>
        <v>0</v>
      </c>
      <c r="D13" s="23">
        <f>ROUND(D11*D12*D8/1000,1)</f>
        <v>0</v>
      </c>
      <c r="E13" s="82"/>
      <c r="F13" s="87"/>
    </row>
    <row r="14" spans="1:6" ht="31.95" customHeight="1" x14ac:dyDescent="0.3">
      <c r="A14" s="2" t="s">
        <v>65</v>
      </c>
      <c r="B14" s="2"/>
      <c r="C14" s="25"/>
      <c r="D14" s="25"/>
      <c r="E14" s="83"/>
      <c r="F14" s="87"/>
    </row>
    <row r="15" spans="1:6" ht="19.2" customHeight="1" x14ac:dyDescent="0.3">
      <c r="A15" s="27" t="s">
        <v>66</v>
      </c>
      <c r="B15" s="28" t="s">
        <v>67</v>
      </c>
      <c r="C15" s="23">
        <v>0.2</v>
      </c>
      <c r="D15" s="23">
        <f>C15</f>
        <v>0.2</v>
      </c>
      <c r="E15" s="84"/>
      <c r="F15" s="87"/>
    </row>
    <row r="16" spans="1:6" ht="21" customHeight="1" x14ac:dyDescent="0.3">
      <c r="A16" s="27" t="s">
        <v>68</v>
      </c>
      <c r="B16" s="28" t="s">
        <v>67</v>
      </c>
      <c r="C16" s="30">
        <v>2.5</v>
      </c>
      <c r="D16" s="30">
        <f>C16</f>
        <v>2.5</v>
      </c>
      <c r="E16" s="83"/>
      <c r="F16" s="87"/>
    </row>
    <row r="17" spans="1:6" ht="21" customHeight="1" x14ac:dyDescent="0.3">
      <c r="A17" s="27" t="s">
        <v>69</v>
      </c>
      <c r="B17" s="28" t="s">
        <v>67</v>
      </c>
      <c r="C17" s="30">
        <v>1.1000000000000001</v>
      </c>
      <c r="D17" s="30">
        <v>1.1000000000000001</v>
      </c>
      <c r="E17" s="83"/>
      <c r="F17" s="87"/>
    </row>
    <row r="18" spans="1:6" ht="21" customHeight="1" x14ac:dyDescent="0.3">
      <c r="A18" s="27" t="s">
        <v>70</v>
      </c>
      <c r="B18" s="28" t="s">
        <v>67</v>
      </c>
      <c r="C18" s="38"/>
      <c r="D18" s="38"/>
      <c r="E18" s="83"/>
      <c r="F18" s="87"/>
    </row>
    <row r="19" spans="1:6" ht="31.05" customHeight="1" x14ac:dyDescent="0.3">
      <c r="A19" s="2" t="s">
        <v>71</v>
      </c>
      <c r="B19" s="6" t="s">
        <v>54</v>
      </c>
      <c r="C19" s="8">
        <f>ROUND(C7*C15+C13*C16,2)</f>
        <v>0</v>
      </c>
      <c r="D19" s="8">
        <f>ROUND(D7*D15+D13*D16,2)</f>
        <v>0</v>
      </c>
      <c r="E19" s="82"/>
      <c r="F19" s="101" t="s">
        <v>72</v>
      </c>
    </row>
    <row r="20" spans="1:6" ht="13.2" customHeight="1" x14ac:dyDescent="0.3">
      <c r="A20" s="31"/>
      <c r="B20" s="32"/>
      <c r="C20" s="33"/>
      <c r="D20" s="33"/>
      <c r="E20" s="34"/>
      <c r="F20" s="87"/>
    </row>
    <row r="21" spans="1:6" ht="19.95" customHeight="1" x14ac:dyDescent="0.3">
      <c r="A21" s="139" t="s">
        <v>73</v>
      </c>
      <c r="B21" s="140"/>
      <c r="C21" s="140"/>
      <c r="D21" s="141"/>
      <c r="E21" s="34"/>
      <c r="F21" s="86"/>
    </row>
    <row r="22" spans="1:6" ht="19.95" customHeight="1" x14ac:dyDescent="0.3">
      <c r="A22" s="142" t="s">
        <v>74</v>
      </c>
      <c r="B22" s="143"/>
      <c r="C22" s="143"/>
      <c r="D22" s="144"/>
      <c r="E22" s="34"/>
      <c r="F22" s="87"/>
    </row>
    <row r="23" spans="1:6" ht="36" customHeight="1" x14ac:dyDescent="0.3">
      <c r="A23" s="90" t="s">
        <v>115</v>
      </c>
      <c r="B23" s="91" t="s">
        <v>75</v>
      </c>
      <c r="C23" s="92"/>
      <c r="D23" s="92"/>
      <c r="E23" s="9"/>
      <c r="F23" s="87"/>
    </row>
    <row r="24" spans="1:6" ht="40.5" customHeight="1" x14ac:dyDescent="0.3">
      <c r="A24" s="90" t="s">
        <v>116</v>
      </c>
      <c r="B24" s="91" t="s">
        <v>76</v>
      </c>
      <c r="C24" s="92"/>
      <c r="D24" s="92"/>
      <c r="E24" s="9"/>
      <c r="F24" s="87"/>
    </row>
    <row r="25" spans="1:6" ht="27.6" customHeight="1" x14ac:dyDescent="0.3">
      <c r="A25" s="90" t="s">
        <v>113</v>
      </c>
      <c r="B25" s="91"/>
      <c r="C25" s="92"/>
      <c r="D25" s="92"/>
      <c r="E25" s="9"/>
      <c r="F25" s="87"/>
    </row>
    <row r="26" spans="1:6" ht="35.549999999999997" customHeight="1" x14ac:dyDescent="0.3">
      <c r="A26" s="93" t="s">
        <v>77</v>
      </c>
      <c r="B26" s="94" t="s">
        <v>78</v>
      </c>
      <c r="C26" s="95">
        <f>ROUND(C23*C6/1000+C24/1000*C13/1000,2)</f>
        <v>0</v>
      </c>
      <c r="D26" s="95">
        <f>ROUND(D23*D6/1000+D24/1000*D13/1000,2)</f>
        <v>0</v>
      </c>
      <c r="E26" s="9"/>
      <c r="F26" s="101" t="s">
        <v>72</v>
      </c>
    </row>
  </sheetData>
  <mergeCells count="4">
    <mergeCell ref="A21:D21"/>
    <mergeCell ref="A22:D22"/>
    <mergeCell ref="A1:F1"/>
    <mergeCell ref="F4:F8"/>
  </mergeCells>
  <pageMargins left="0.74803149606299213" right="0.31496062992125984" top="0.55118110236220474" bottom="0.59055118110236227" header="0.51181102362204722" footer="0.51181102362204722"/>
  <pageSetup paperSize="9" scale="7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85" zoomScaleNormal="85" workbookViewId="0">
      <selection activeCell="C6" sqref="C6"/>
    </sheetView>
  </sheetViews>
  <sheetFormatPr defaultColWidth="8.77734375" defaultRowHeight="13.2" x14ac:dyDescent="0.25"/>
  <cols>
    <col min="1" max="1" width="46.21875" style="44" customWidth="1"/>
    <col min="2" max="3" width="16.5546875" style="44" customWidth="1"/>
    <col min="4" max="4" width="13.5546875" style="44" hidden="1" customWidth="1"/>
    <col min="5" max="5" width="13.5546875" style="44" customWidth="1"/>
    <col min="6" max="6" width="37.109375" style="44" customWidth="1"/>
    <col min="7" max="7" width="15.21875" style="44" customWidth="1"/>
    <col min="8" max="16384" width="8.77734375" style="44"/>
  </cols>
  <sheetData>
    <row r="1" spans="1:7" s="3" customFormat="1" ht="22.5" customHeight="1" x14ac:dyDescent="0.3">
      <c r="A1" s="134" t="s">
        <v>89</v>
      </c>
      <c r="B1" s="135"/>
      <c r="C1" s="135"/>
      <c r="D1" s="135"/>
      <c r="E1" s="135"/>
      <c r="F1" s="136"/>
    </row>
    <row r="2" spans="1:7" ht="36" customHeight="1" x14ac:dyDescent="0.25">
      <c r="A2" s="41"/>
      <c r="B2" s="42" t="s">
        <v>90</v>
      </c>
      <c r="C2" s="43" t="s">
        <v>91</v>
      </c>
      <c r="D2" s="43"/>
      <c r="E2" s="43" t="s">
        <v>92</v>
      </c>
      <c r="F2" s="43" t="s">
        <v>46</v>
      </c>
    </row>
    <row r="3" spans="1:7" ht="38.549999999999997" customHeight="1" x14ac:dyDescent="0.25">
      <c r="A3" s="45" t="s">
        <v>93</v>
      </c>
      <c r="B3" s="46"/>
      <c r="C3" s="47"/>
      <c r="D3" s="47"/>
      <c r="E3" s="43" t="s">
        <v>94</v>
      </c>
      <c r="F3" s="145" t="s">
        <v>95</v>
      </c>
    </row>
    <row r="4" spans="1:7" ht="31.05" customHeight="1" x14ac:dyDescent="0.25">
      <c r="A4" s="45" t="s">
        <v>96</v>
      </c>
      <c r="B4" s="49"/>
      <c r="C4" s="49"/>
      <c r="D4" s="49">
        <f>B4-C4</f>
        <v>0</v>
      </c>
      <c r="E4" s="43" t="s">
        <v>97</v>
      </c>
      <c r="F4" s="146"/>
      <c r="G4" s="48"/>
    </row>
    <row r="5" spans="1:7" ht="31.05" customHeight="1" x14ac:dyDescent="0.25">
      <c r="A5" s="45" t="s">
        <v>98</v>
      </c>
      <c r="B5" s="49">
        <f>B4*'Z4_co EK,EP'!C16</f>
        <v>0</v>
      </c>
      <c r="C5" s="49">
        <f>C4*'Z4_co EK,EP'!D16</f>
        <v>0</v>
      </c>
      <c r="D5" s="49">
        <f>B5-C5</f>
        <v>0</v>
      </c>
      <c r="E5" s="43" t="str">
        <f>E4</f>
        <v>kWh</v>
      </c>
      <c r="F5" s="146"/>
    </row>
    <row r="6" spans="1:7" ht="31.05" customHeight="1" x14ac:dyDescent="0.25">
      <c r="A6" s="96" t="s">
        <v>99</v>
      </c>
      <c r="B6" s="97">
        <f>B4/1000*'Z4_co EK,EP'!C24/1000</f>
        <v>0</v>
      </c>
      <c r="C6" s="97">
        <f>C4/1000*'Z4_co EK,EP'!D24/1000</f>
        <v>0</v>
      </c>
      <c r="D6" s="51">
        <f>B6-C6</f>
        <v>0</v>
      </c>
      <c r="E6" s="43" t="s">
        <v>100</v>
      </c>
      <c r="F6" s="147"/>
    </row>
  </sheetData>
  <mergeCells count="2">
    <mergeCell ref="A1:F1"/>
    <mergeCell ref="F3:F6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85" zoomScaleNormal="85" workbookViewId="0">
      <selection activeCell="C6" sqref="C6"/>
    </sheetView>
  </sheetViews>
  <sheetFormatPr defaultColWidth="8.77734375" defaultRowHeight="13.2" x14ac:dyDescent="0.25"/>
  <cols>
    <col min="1" max="1" width="46.44140625" style="44" customWidth="1"/>
    <col min="2" max="3" width="16.5546875" style="44" customWidth="1"/>
    <col min="4" max="4" width="11.109375" style="44" hidden="1" customWidth="1"/>
    <col min="5" max="5" width="13.5546875" style="44" customWidth="1"/>
    <col min="6" max="6" width="37.109375" style="44" customWidth="1"/>
    <col min="7" max="7" width="15.21875" style="44" customWidth="1"/>
    <col min="8" max="16384" width="8.77734375" style="44"/>
  </cols>
  <sheetData>
    <row r="1" spans="1:7" s="3" customFormat="1" ht="22.5" customHeight="1" x14ac:dyDescent="0.3">
      <c r="A1" s="134" t="s">
        <v>101</v>
      </c>
      <c r="B1" s="135"/>
      <c r="C1" s="135"/>
      <c r="D1" s="135"/>
      <c r="E1" s="135"/>
      <c r="F1" s="136"/>
    </row>
    <row r="2" spans="1:7" ht="36" customHeight="1" x14ac:dyDescent="0.25">
      <c r="A2" s="41"/>
      <c r="B2" s="42" t="s">
        <v>90</v>
      </c>
      <c r="C2" s="43" t="s">
        <v>91</v>
      </c>
      <c r="D2" s="43"/>
      <c r="E2" s="43" t="s">
        <v>92</v>
      </c>
      <c r="F2" s="43" t="s">
        <v>46</v>
      </c>
    </row>
    <row r="3" spans="1:7" ht="31.05" customHeight="1" x14ac:dyDescent="0.25">
      <c r="A3" s="45" t="s">
        <v>102</v>
      </c>
      <c r="B3" s="46"/>
      <c r="C3" s="47"/>
      <c r="D3" s="47"/>
      <c r="E3" s="43" t="s">
        <v>94</v>
      </c>
      <c r="F3" s="145" t="s">
        <v>103</v>
      </c>
    </row>
    <row r="4" spans="1:7" ht="31.05" customHeight="1" x14ac:dyDescent="0.25">
      <c r="A4" s="45" t="s">
        <v>104</v>
      </c>
      <c r="B4" s="49"/>
      <c r="C4" s="49"/>
      <c r="D4" s="49">
        <f>B4-C4</f>
        <v>0</v>
      </c>
      <c r="E4" s="43" t="s">
        <v>97</v>
      </c>
      <c r="F4" s="146"/>
      <c r="G4" s="48"/>
    </row>
    <row r="5" spans="1:7" ht="31.05" customHeight="1" x14ac:dyDescent="0.25">
      <c r="A5" s="45" t="s">
        <v>105</v>
      </c>
      <c r="B5" s="49">
        <f>B4*2.5</f>
        <v>0</v>
      </c>
      <c r="C5" s="49">
        <f>C4*2.5</f>
        <v>0</v>
      </c>
      <c r="D5" s="49">
        <f>B5-C5</f>
        <v>0</v>
      </c>
      <c r="E5" s="43" t="str">
        <f>E4</f>
        <v>kWh</v>
      </c>
      <c r="F5" s="146"/>
    </row>
    <row r="6" spans="1:7" ht="31.05" customHeight="1" x14ac:dyDescent="0.25">
      <c r="A6" s="96" t="s">
        <v>106</v>
      </c>
      <c r="B6" s="98">
        <f>B4/1000*'Z4_co EK,EP'!C24/1000</f>
        <v>0</v>
      </c>
      <c r="C6" s="98">
        <f>C4/1000*'Z4_co EK,EP'!D24/1000</f>
        <v>0</v>
      </c>
      <c r="D6" s="51">
        <f>B6-C6</f>
        <v>0</v>
      </c>
      <c r="E6" s="43" t="s">
        <v>100</v>
      </c>
      <c r="F6" s="147"/>
    </row>
  </sheetData>
  <mergeCells count="2">
    <mergeCell ref="A1:F1"/>
    <mergeCell ref="F3:F6"/>
  </mergeCells>
  <pageMargins left="0.7" right="0.7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G6"/>
  <sheetViews>
    <sheetView zoomScale="85" zoomScaleNormal="85" workbookViewId="0">
      <selection activeCell="C6" sqref="C6"/>
    </sheetView>
  </sheetViews>
  <sheetFormatPr defaultColWidth="8.77734375" defaultRowHeight="13.2" x14ac:dyDescent="0.25"/>
  <cols>
    <col min="1" max="1" width="46.33203125" style="44" customWidth="1"/>
    <col min="2" max="3" width="16.5546875" style="44" customWidth="1"/>
    <col min="4" max="4" width="14.109375" style="44" hidden="1" customWidth="1"/>
    <col min="5" max="5" width="13.5546875" style="44" customWidth="1"/>
    <col min="6" max="6" width="37.109375" style="44" customWidth="1"/>
    <col min="7" max="7" width="15.21875" style="44" customWidth="1"/>
    <col min="8" max="16384" width="8.77734375" style="44"/>
  </cols>
  <sheetData>
    <row r="1" spans="1:7" s="3" customFormat="1" ht="22.5" customHeight="1" x14ac:dyDescent="0.3">
      <c r="A1" s="134" t="s">
        <v>107</v>
      </c>
      <c r="B1" s="135"/>
      <c r="C1" s="135"/>
      <c r="D1" s="135"/>
      <c r="E1" s="135"/>
      <c r="F1" s="136"/>
    </row>
    <row r="2" spans="1:7" ht="36" customHeight="1" x14ac:dyDescent="0.25">
      <c r="A2" s="41"/>
      <c r="B2" s="42" t="s">
        <v>90</v>
      </c>
      <c r="C2" s="43" t="s">
        <v>91</v>
      </c>
      <c r="D2" s="43"/>
      <c r="E2" s="43" t="s">
        <v>92</v>
      </c>
      <c r="F2" s="43" t="s">
        <v>46</v>
      </c>
    </row>
    <row r="3" spans="1:7" ht="31.05" customHeight="1" x14ac:dyDescent="0.25">
      <c r="A3" s="45" t="s">
        <v>108</v>
      </c>
      <c r="B3" s="46"/>
      <c r="C3" s="47"/>
      <c r="D3" s="47"/>
      <c r="E3" s="43" t="s">
        <v>94</v>
      </c>
      <c r="F3" s="145" t="s">
        <v>109</v>
      </c>
    </row>
    <row r="4" spans="1:7" ht="31.05" customHeight="1" x14ac:dyDescent="0.25">
      <c r="A4" s="45" t="s">
        <v>104</v>
      </c>
      <c r="B4" s="49"/>
      <c r="C4" s="49"/>
      <c r="D4" s="49">
        <f>B4-C4</f>
        <v>0</v>
      </c>
      <c r="E4" s="43" t="s">
        <v>97</v>
      </c>
      <c r="F4" s="146"/>
      <c r="G4" s="48"/>
    </row>
    <row r="5" spans="1:7" ht="31.05" customHeight="1" x14ac:dyDescent="0.25">
      <c r="A5" s="45" t="s">
        <v>105</v>
      </c>
      <c r="B5" s="49">
        <f>B4*2.5</f>
        <v>0</v>
      </c>
      <c r="C5" s="49">
        <f>C4*2.5</f>
        <v>0</v>
      </c>
      <c r="D5" s="49">
        <f>B5-C5</f>
        <v>0</v>
      </c>
      <c r="E5" s="43" t="str">
        <f>E4</f>
        <v>kWh</v>
      </c>
      <c r="F5" s="146"/>
    </row>
    <row r="6" spans="1:7" ht="31.05" customHeight="1" x14ac:dyDescent="0.25">
      <c r="A6" s="50" t="s">
        <v>106</v>
      </c>
      <c r="B6" s="89">
        <f>B4/1000*'Z4_co EK,EP'!C24/1000</f>
        <v>0</v>
      </c>
      <c r="C6" s="89">
        <f>C4/1000*'Z4_co EK,EP'!D24/1000</f>
        <v>0</v>
      </c>
      <c r="D6" s="51">
        <f>B6-C6</f>
        <v>0</v>
      </c>
      <c r="E6" s="43" t="s">
        <v>100</v>
      </c>
      <c r="F6" s="147"/>
    </row>
  </sheetData>
  <mergeCells count="2">
    <mergeCell ref="A1:F1"/>
    <mergeCell ref="F3:F6"/>
  </mergeCells>
  <pageMargins left="0.7" right="0.7" top="0.75" bottom="0.75" header="0.3" footer="0.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339E02CF8A37479EEBFA26BF5C9F0E" ma:contentTypeVersion="3" ma:contentTypeDescription="Utwórz nowy dokument." ma:contentTypeScope="" ma:versionID="449449474c052976eb13e619a0de48df">
  <xsd:schema xmlns:xsd="http://www.w3.org/2001/XMLSchema" xmlns:xs="http://www.w3.org/2001/XMLSchema" xmlns:p="http://schemas.microsoft.com/office/2006/metadata/properties" xmlns:ns2="6a4a7f41-e6d2-4585-99fc-b149bf65a07d" targetNamespace="http://schemas.microsoft.com/office/2006/metadata/properties" ma:root="true" ma:fieldsID="44806635aabbd4f240010ed7cacb36ff" ns2:_="">
    <xsd:import namespace="6a4a7f41-e6d2-4585-99fc-b149bf65a0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a7f41-e6d2-4585-99fc-b149bf65a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BB60F5-7631-4DF1-8C5D-3B3291A97925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933bdd1b-806d-46df-9815-80efb477fca0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571194-20DF-4AE1-A95A-4C43D0E213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4a7f41-e6d2-4585-99fc-b149bf65a0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40845B-3DC2-4DFC-842F-DA0E3CBCD0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6</vt:i4>
      </vt:variant>
    </vt:vector>
  </HeadingPairs>
  <TitlesOfParts>
    <vt:vector size="13" baseType="lpstr">
      <vt:lpstr>OBLICZENIA</vt:lpstr>
      <vt:lpstr>Z4_co EK,EP</vt:lpstr>
      <vt:lpstr>Z4_cwu EK,EP</vt:lpstr>
      <vt:lpstr>Z4_ch EK,EP</vt:lpstr>
      <vt:lpstr>OŚWIETLENIE</vt:lpstr>
      <vt:lpstr>PV</vt:lpstr>
      <vt:lpstr>TURBINA WIATROWA</vt:lpstr>
      <vt:lpstr>OŚWIETLENIE!Obszar_wydruku</vt:lpstr>
      <vt:lpstr>PV!Obszar_wydruku</vt:lpstr>
      <vt:lpstr>'TURBINA WIATROWA'!Obszar_wydruku</vt:lpstr>
      <vt:lpstr>'Z4_ch EK,EP'!Obszar_wydruku</vt:lpstr>
      <vt:lpstr>'Z4_co EK,EP'!Obszar_wydruku</vt:lpstr>
      <vt:lpstr>'Z4_cwu EK,EP'!Obszar_wydruku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Semmerling-Jankowska</dc:creator>
  <cp:keywords/>
  <dc:description/>
  <cp:lastModifiedBy>Dorota</cp:lastModifiedBy>
  <cp:revision/>
  <cp:lastPrinted>2026-03-12T16:45:19Z</cp:lastPrinted>
  <dcterms:created xsi:type="dcterms:W3CDTF">2024-01-08T17:39:40Z</dcterms:created>
  <dcterms:modified xsi:type="dcterms:W3CDTF">2026-10-07T09:39:25Z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0x01010036339E02CF8A37479EEBFA26BF5C9F0E</vt:lpwstr>
  </property>
  <property fmtid="{D5CDD505-2E9C-101B-9397-08002B2CF9AE}" pid="3" name="MediaServiceImageTags">
    <vt:lpwstr/>
  </property>
</Properties>
</file>